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elandcourts216.sharepoint.com/Management/Real Estate - Units/Unit Transfers/"/>
    </mc:Choice>
  </mc:AlternateContent>
  <xr:revisionPtr revIDLastSave="96" documentId="8_{14E4AC47-F386-49E1-8506-5C53B338F433}" xr6:coauthVersionLast="47" xr6:coauthVersionMax="47" xr10:uidLastSave="{18693E79-A19D-4BE0-A02D-BF4C1709DFFC}"/>
  <bookViews>
    <workbookView xWindow="-120" yWindow="-120" windowWidth="29040" windowHeight="15720" xr2:uid="{BAA31DF0-82C3-43A2-9992-C943102AFC8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7" i="1"/>
  <c r="F16" i="1"/>
  <c r="E4" i="1"/>
  <c r="F5" i="1"/>
  <c r="F4" i="1" s="1"/>
  <c r="F8" i="1"/>
  <c r="F10" i="1"/>
  <c r="F18" i="1"/>
  <c r="F12" i="1"/>
  <c r="F23" i="1"/>
  <c r="E116" i="1"/>
  <c r="E88" i="1"/>
  <c r="E75" i="1"/>
  <c r="E56" i="1"/>
  <c r="E22" i="1"/>
  <c r="F25" i="1"/>
  <c r="E37" i="1"/>
  <c r="F7" i="1" l="1"/>
  <c r="F29" i="1"/>
  <c r="F27" i="1"/>
  <c r="F31" i="1"/>
  <c r="F33" i="1"/>
  <c r="F35" i="1"/>
  <c r="F22" i="1" l="1"/>
  <c r="F40" i="1"/>
  <c r="F38" i="1"/>
  <c r="F54" i="1"/>
  <c r="F44" i="1"/>
  <c r="F42" i="1"/>
  <c r="F46" i="1"/>
  <c r="F48" i="1"/>
  <c r="F133" i="1"/>
  <c r="F116" i="1" s="1"/>
  <c r="F103" i="1"/>
  <c r="F95" i="1"/>
  <c r="F93" i="1"/>
  <c r="F91" i="1"/>
  <c r="F89" i="1"/>
  <c r="F86" i="1"/>
  <c r="F84" i="1"/>
  <c r="F82" i="1"/>
  <c r="F80" i="1"/>
  <c r="F78" i="1"/>
  <c r="F76" i="1"/>
  <c r="F73" i="1"/>
  <c r="F71" i="1"/>
  <c r="F69" i="1"/>
  <c r="F67" i="1"/>
  <c r="F65" i="1"/>
  <c r="F63" i="1"/>
  <c r="F61" i="1"/>
  <c r="F59" i="1"/>
  <c r="F57" i="1"/>
  <c r="F52" i="1"/>
  <c r="F50" i="1"/>
  <c r="F88" i="1" l="1"/>
  <c r="F56" i="1"/>
  <c r="F37" i="1"/>
  <c r="F75" i="1"/>
</calcChain>
</file>

<file path=xl/sharedStrings.xml><?xml version="1.0" encoding="utf-8"?>
<sst xmlns="http://schemas.openxmlformats.org/spreadsheetml/2006/main" count="264" uniqueCount="229">
  <si>
    <t>Date</t>
  </si>
  <si>
    <t xml:space="preserve">Unit #       </t>
  </si>
  <si>
    <t xml:space="preserve">  Parcel # </t>
  </si>
  <si>
    <t>Sq. Ft.</t>
  </si>
  <si>
    <t>Sale Price</t>
  </si>
  <si>
    <t>Price per Sq. Ft.</t>
  </si>
  <si>
    <t>Previous Transfer</t>
  </si>
  <si>
    <t>Transfer Ownership</t>
  </si>
  <si>
    <t>Average for Sales in 2023</t>
  </si>
  <si>
    <t>Sept. 2023</t>
  </si>
  <si>
    <t>13415 11E3</t>
  </si>
  <si>
    <t>144-12-336</t>
  </si>
  <si>
    <t>Litmaath to Hubbard</t>
  </si>
  <si>
    <t>Aug. 2023</t>
  </si>
  <si>
    <t>13415 10S4</t>
  </si>
  <si>
    <t>144-12-303</t>
  </si>
  <si>
    <t>McCullough to Hamilton</t>
  </si>
  <si>
    <t>13615 4B</t>
  </si>
  <si>
    <t>144-12-399</t>
  </si>
  <si>
    <t>Jul. 2023</t>
  </si>
  <si>
    <t>13515 3B</t>
  </si>
  <si>
    <t>144-12-365</t>
  </si>
  <si>
    <t>Hamilton to Carson</t>
  </si>
  <si>
    <t>Apr. 2023</t>
  </si>
  <si>
    <t>13515 7B</t>
  </si>
  <si>
    <t>144-12-322</t>
  </si>
  <si>
    <t>Malkin to Cividino/Miller</t>
  </si>
  <si>
    <t>Feb. 2023</t>
  </si>
  <si>
    <t>13415 12-S5</t>
  </si>
  <si>
    <t>144-12-301</t>
  </si>
  <si>
    <t>Slater to Youngner</t>
  </si>
  <si>
    <t>Jan. 2023</t>
  </si>
  <si>
    <t>13415 12 A1 &amp; B1</t>
  </si>
  <si>
    <t>144-12-306/307</t>
  </si>
  <si>
    <t>Green to Voros</t>
  </si>
  <si>
    <t>Average for Sales in 2022</t>
  </si>
  <si>
    <t>Dec. 2022</t>
  </si>
  <si>
    <t>13715 1B</t>
  </si>
  <si>
    <t>144-11-417</t>
  </si>
  <si>
    <t>Wipper to Shepard/Horne</t>
  </si>
  <si>
    <t>13415 9 1B</t>
  </si>
  <si>
    <t>144-12-315</t>
  </si>
  <si>
    <t>Van Oosterhout to Callahan</t>
  </si>
  <si>
    <t>Aug. 2022</t>
  </si>
  <si>
    <t>13705 6A</t>
  </si>
  <si>
    <t>144-12-410</t>
  </si>
  <si>
    <t>Hartland to Ross-Lowenstein</t>
  </si>
  <si>
    <t>13415 7-1A</t>
  </si>
  <si>
    <t>144-12-318</t>
  </si>
  <si>
    <t>Malek to Vidoli</t>
  </si>
  <si>
    <t>May 2022</t>
  </si>
  <si>
    <t>13805 1A</t>
  </si>
  <si>
    <t>144-12-421</t>
  </si>
  <si>
    <t>Hodderson/Platt to Searby</t>
  </si>
  <si>
    <t>144-12-332</t>
  </si>
  <si>
    <t>Carey to Malkin</t>
  </si>
  <si>
    <t>Mar. 2022</t>
  </si>
  <si>
    <t>13515 6A</t>
  </si>
  <si>
    <t>144-12-370</t>
  </si>
  <si>
    <t>Wong to Nettle</t>
  </si>
  <si>
    <t>13415 12 R3</t>
  </si>
  <si>
    <t>Kuebler to Brand</t>
  </si>
  <si>
    <t>13415 C2</t>
  </si>
  <si>
    <t>144-12-327</t>
  </si>
  <si>
    <t>Borchert to Fehsenfeld</t>
  </si>
  <si>
    <t>Average for Sales in 2021</t>
  </si>
  <si>
    <t>Nov. 2021</t>
  </si>
  <si>
    <t>13805 3B</t>
  </si>
  <si>
    <t>144-12-431</t>
  </si>
  <si>
    <t>Herbruck/Donahue-Sempliner</t>
  </si>
  <si>
    <t>Oct. 2021</t>
  </si>
  <si>
    <t>13415 -12-E2</t>
  </si>
  <si>
    <t>144-12-319</t>
  </si>
  <si>
    <t>Dodson to Scillia/Dobyns</t>
  </si>
  <si>
    <t>Sept. 2021</t>
  </si>
  <si>
    <t>13415 -11-1B</t>
  </si>
  <si>
    <t>144-12-311</t>
  </si>
  <si>
    <t>Sears to Sedano</t>
  </si>
  <si>
    <t>Jul. 2021</t>
  </si>
  <si>
    <t>13615-4A</t>
  </si>
  <si>
    <t>144-12-398</t>
  </si>
  <si>
    <t>Berkman to O'Conner</t>
  </si>
  <si>
    <t>Apr. 2021</t>
  </si>
  <si>
    <t>13615 -A2</t>
  </si>
  <si>
    <t>144-12-386</t>
  </si>
  <si>
    <t>Hildebrand to Bragg/Blake</t>
  </si>
  <si>
    <t>13415-G4</t>
  </si>
  <si>
    <t>Goin to Willkomm</t>
  </si>
  <si>
    <t>144-12-349</t>
  </si>
  <si>
    <t>Average for Sales in 2020</t>
  </si>
  <si>
    <t>Dec, 20</t>
  </si>
  <si>
    <t>13901 - 6B</t>
  </si>
  <si>
    <t>144-12-446</t>
  </si>
  <si>
    <t>No record</t>
  </si>
  <si>
    <t>Carter to Honig-Weinberger</t>
  </si>
  <si>
    <t>Oct, 20</t>
  </si>
  <si>
    <t>13801 - 2B</t>
  </si>
  <si>
    <t>144-12-425</t>
  </si>
  <si>
    <t>Krumholz to Reaze</t>
  </si>
  <si>
    <t>13705-1A</t>
  </si>
  <si>
    <t>144-12-400</t>
  </si>
  <si>
    <t>Makesh to Davidson</t>
  </si>
  <si>
    <t>Sept, 20</t>
  </si>
  <si>
    <t>13705 - 2B</t>
  </si>
  <si>
    <t>144-12-203</t>
  </si>
  <si>
    <t>Garon to Hildebrand</t>
  </si>
  <si>
    <t>13705 -5A</t>
  </si>
  <si>
    <t>144-12-408</t>
  </si>
  <si>
    <t>Robertson to Cole</t>
  </si>
  <si>
    <t xml:space="preserve">13415 10 -S5                       </t>
  </si>
  <si>
    <t xml:space="preserve"> 144-12-302</t>
  </si>
  <si>
    <t>Lauer to Joseph</t>
  </si>
  <si>
    <t>Sept ‘20</t>
  </si>
  <si>
    <t xml:space="preserve">13415 12 -A &amp; B1                 </t>
  </si>
  <si>
    <t xml:space="preserve">144-12-306 </t>
  </si>
  <si>
    <t>Kaufman to Green</t>
  </si>
  <si>
    <t>13615 -2C</t>
  </si>
  <si>
    <t xml:space="preserve"> 144-12-540</t>
  </si>
  <si>
    <t xml:space="preserve">Former (2 &amp; 3B) </t>
  </si>
  <si>
    <t>Smith to Jackson</t>
  </si>
  <si>
    <t>Aug ‘20</t>
  </si>
  <si>
    <t xml:space="preserve">13515 -2A                                </t>
  </si>
  <si>
    <t xml:space="preserve"> 144-12-362</t>
  </si>
  <si>
    <t>Green to Devereaux</t>
  </si>
  <si>
    <t xml:space="preserve">13705 -4B </t>
  </si>
  <si>
    <t>144-12-407</t>
  </si>
  <si>
    <t>Sieck to Wolk</t>
  </si>
  <si>
    <t>13805-4B</t>
  </si>
  <si>
    <t xml:space="preserve"> 144-12-435</t>
  </si>
  <si>
    <t>Azre/Rachitskaya to Lyman</t>
  </si>
  <si>
    <t>May ‘20</t>
  </si>
  <si>
    <t xml:space="preserve">13415-12R3 </t>
  </si>
  <si>
    <t>Fleischman to Keubler</t>
  </si>
  <si>
    <t xml:space="preserve">13801-1A </t>
  </si>
  <si>
    <t>144-12-418</t>
  </si>
  <si>
    <t>Wismar to Nigro</t>
  </si>
  <si>
    <t>Average for 10 Sales in 2019</t>
  </si>
  <si>
    <t>Dec ‘19</t>
  </si>
  <si>
    <t xml:space="preserve">13415-10D2 </t>
  </si>
  <si>
    <t>144-12-326</t>
  </si>
  <si>
    <t>CCF to Poseidon</t>
  </si>
  <si>
    <t>Nov ‘19</t>
  </si>
  <si>
    <t>13415- 11H4</t>
  </si>
  <si>
    <t>144-12-350</t>
  </si>
  <si>
    <t>Sande to Travalia</t>
  </si>
  <si>
    <t>Oct ‘19</t>
  </si>
  <si>
    <t xml:space="preserve">13415-08C2 </t>
  </si>
  <si>
    <t>144-12-329</t>
  </si>
  <si>
    <t>Lee/Rock to Garon</t>
  </si>
  <si>
    <t>Aug ‘19</t>
  </si>
  <si>
    <t xml:space="preserve">13615-2A </t>
  </si>
  <si>
    <t>144-12-389</t>
  </si>
  <si>
    <t>Swagger to Hildebrand</t>
  </si>
  <si>
    <t>Jul ‘19</t>
  </si>
  <si>
    <t>13705-1B</t>
  </si>
  <si>
    <t>144-12-401</t>
  </si>
  <si>
    <t>Coakley to McKelvey</t>
  </si>
  <si>
    <t>May ‘19</t>
  </si>
  <si>
    <t xml:space="preserve">13415-09F3 </t>
  </si>
  <si>
    <t>144-12-341</t>
  </si>
  <si>
    <t>Budden to Yeomans/Salvador</t>
  </si>
  <si>
    <t xml:space="preserve">13415-11C2 </t>
  </si>
  <si>
    <t>144-12-323</t>
  </si>
  <si>
    <t>Piepenburg to Falco</t>
  </si>
  <si>
    <t>13515-1B</t>
  </si>
  <si>
    <t>144-12-361</t>
  </si>
  <si>
    <t>Wilson to Reinberg</t>
  </si>
  <si>
    <t>Jan ‘19</t>
  </si>
  <si>
    <t xml:space="preserve">13805-4A </t>
  </si>
  <si>
    <t>144-12-434</t>
  </si>
  <si>
    <t>Tarrasco to Murphy</t>
  </si>
  <si>
    <t>Dec. 2023</t>
  </si>
  <si>
    <t>McGuire to Trier</t>
  </si>
  <si>
    <t>Davidson to McCombe</t>
  </si>
  <si>
    <t>13705 1A</t>
  </si>
  <si>
    <t>13415 9A1</t>
  </si>
  <si>
    <t>144-12-314</t>
  </si>
  <si>
    <t>13415 9E3</t>
  </si>
  <si>
    <t>144-12-340</t>
  </si>
  <si>
    <t>Mar. 2024</t>
  </si>
  <si>
    <t>Nilson to Williams</t>
  </si>
  <si>
    <t>Apr. 2024</t>
  </si>
  <si>
    <t>13515-7A</t>
  </si>
  <si>
    <t>144-12-372</t>
  </si>
  <si>
    <t>Sherwin to Voorhees</t>
  </si>
  <si>
    <t>June 2024</t>
  </si>
  <si>
    <t>Average for Sales in 2024</t>
  </si>
  <si>
    <t>Carson to Miller</t>
  </si>
  <si>
    <t>Oct. 2024</t>
  </si>
  <si>
    <t>13805-1B</t>
  </si>
  <si>
    <t>144-12-420</t>
  </si>
  <si>
    <t>Searby to Piepenburg</t>
  </si>
  <si>
    <t>Murphy to Piepenburg</t>
  </si>
  <si>
    <t>Dec. 2024</t>
  </si>
  <si>
    <t>13415-11B1</t>
  </si>
  <si>
    <t>Sedano to Nichols</t>
  </si>
  <si>
    <t>Nov.2024</t>
  </si>
  <si>
    <t>13705-6B</t>
  </si>
  <si>
    <t>144-12-411</t>
  </si>
  <si>
    <t>Mahoney to Taylor</t>
  </si>
  <si>
    <t>Average for Sales in 2025</t>
  </si>
  <si>
    <t>Mar. 2025</t>
  </si>
  <si>
    <t>144-12-330</t>
  </si>
  <si>
    <t>Young to Lyman</t>
  </si>
  <si>
    <t>Oct. 2025</t>
  </si>
  <si>
    <t>13415-12S5</t>
  </si>
  <si>
    <t>Youngner &amp; Knight to Foxwell</t>
  </si>
  <si>
    <t>Jun. 2025</t>
  </si>
  <si>
    <t>13515-8B1</t>
  </si>
  <si>
    <t>144-12-375</t>
  </si>
  <si>
    <t>Wilson to Weidenbecher</t>
  </si>
  <si>
    <t>Dec. 2025</t>
  </si>
  <si>
    <t>Lyman to Johnson/Wagner</t>
  </si>
  <si>
    <t>13615 1A</t>
  </si>
  <si>
    <t>Nocero/Dreitzler to Lang</t>
  </si>
  <si>
    <t>144-12-380</t>
  </si>
  <si>
    <t>Average for Sales in 2026</t>
  </si>
  <si>
    <t>Mar. 2026</t>
  </si>
  <si>
    <t>13609 1A</t>
  </si>
  <si>
    <t>144-12-378</t>
  </si>
  <si>
    <t>Unit Transfer/Sales Record March 2026</t>
  </si>
  <si>
    <t>13415 8D2</t>
  </si>
  <si>
    <t>Falco to Brownell</t>
  </si>
  <si>
    <t>Shanes to Heutsche</t>
  </si>
  <si>
    <t>Jul. 2025</t>
  </si>
  <si>
    <t>13609-3A</t>
  </si>
  <si>
    <t>Carrington(Goins Sheriff Sale)</t>
  </si>
  <si>
    <t>144-12-390</t>
  </si>
  <si>
    <t>Gerson to Mieckowski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</si>
</sst>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\-yy;@"/>
    <numFmt numFmtId="165" formatCode="&quot;$&quot;#,##0"/>
    <numFmt numFmtId="166" formatCode="0_);[Red]\(0\)"/>
    <numFmt numFmtId="167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8" fontId="0" fillId="0" borderId="0" xfId="0" applyNumberFormat="1"/>
    <xf numFmtId="164" fontId="0" fillId="3" borderId="0" xfId="0" applyNumberForma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6" fontId="0" fillId="3" borderId="0" xfId="0" applyNumberFormat="1" applyFill="1"/>
    <xf numFmtId="165" fontId="0" fillId="3" borderId="0" xfId="0" applyNumberFormat="1" applyFill="1"/>
    <xf numFmtId="0" fontId="0" fillId="0" borderId="0" xfId="0" applyAlignment="1">
      <alignment horizontal="center"/>
    </xf>
    <xf numFmtId="6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6" fontId="1" fillId="2" borderId="0" xfId="0" applyNumberFormat="1" applyFont="1" applyFill="1"/>
    <xf numFmtId="165" fontId="0" fillId="2" borderId="0" xfId="0" applyNumberFormat="1" applyFill="1"/>
    <xf numFmtId="6" fontId="1" fillId="0" borderId="0" xfId="0" applyNumberFormat="1" applyFont="1"/>
    <xf numFmtId="166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6" fontId="1" fillId="2" borderId="1" xfId="0" applyNumberFormat="1" applyFont="1" applyFill="1" applyBorder="1"/>
    <xf numFmtId="38" fontId="1" fillId="2" borderId="1" xfId="0" applyNumberFormat="1" applyFont="1" applyFill="1" applyBorder="1"/>
    <xf numFmtId="6" fontId="1" fillId="3" borderId="0" xfId="0" applyNumberFormat="1" applyFont="1" applyFill="1"/>
    <xf numFmtId="166" fontId="0" fillId="3" borderId="0" xfId="0" applyNumberFormat="1" applyFill="1"/>
    <xf numFmtId="0" fontId="0" fillId="2" borderId="3" xfId="0" applyFill="1" applyBorder="1"/>
    <xf numFmtId="0" fontId="1" fillId="2" borderId="3" xfId="0" applyFont="1" applyFill="1" applyBorder="1"/>
    <xf numFmtId="0" fontId="0" fillId="2" borderId="3" xfId="0" applyFill="1" applyBorder="1" applyAlignment="1">
      <alignment horizontal="center"/>
    </xf>
    <xf numFmtId="164" fontId="0" fillId="0" borderId="0" xfId="0" applyNumberFormat="1"/>
    <xf numFmtId="164" fontId="0" fillId="3" borderId="0" xfId="0" applyNumberFormat="1" applyFill="1"/>
    <xf numFmtId="164" fontId="0" fillId="2" borderId="0" xfId="0" applyNumberFormat="1" applyFill="1"/>
    <xf numFmtId="0" fontId="0" fillId="3" borderId="1" xfId="0" applyFill="1" applyBorder="1"/>
    <xf numFmtId="16" fontId="0" fillId="0" borderId="0" xfId="0" applyNumberFormat="1"/>
    <xf numFmtId="167" fontId="0" fillId="0" borderId="0" xfId="1" applyNumberFormat="1" applyFont="1"/>
    <xf numFmtId="167" fontId="0" fillId="3" borderId="0" xfId="1" applyNumberFormat="1" applyFont="1" applyFill="1" applyAlignment="1">
      <alignment horizontal="right"/>
    </xf>
    <xf numFmtId="167" fontId="1" fillId="0" borderId="1" xfId="1" applyNumberFormat="1" applyFont="1" applyBorder="1" applyAlignment="1">
      <alignment horizontal="center" wrapText="1"/>
    </xf>
    <xf numFmtId="167" fontId="0" fillId="3" borderId="0" xfId="1" applyNumberFormat="1" applyFont="1" applyFill="1" applyAlignment="1">
      <alignment horizontal="center"/>
    </xf>
    <xf numFmtId="167" fontId="0" fillId="3" borderId="0" xfId="1" applyNumberFormat="1" applyFont="1" applyFill="1"/>
    <xf numFmtId="167" fontId="0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center"/>
    </xf>
    <xf numFmtId="167" fontId="1" fillId="2" borderId="0" xfId="1" applyNumberFormat="1" applyFont="1" applyFill="1"/>
    <xf numFmtId="167" fontId="1" fillId="2" borderId="1" xfId="1" applyNumberFormat="1" applyFont="1" applyFill="1" applyBorder="1"/>
    <xf numFmtId="167" fontId="0" fillId="3" borderId="1" xfId="1" applyNumberFormat="1" applyFont="1" applyFill="1" applyBorder="1"/>
    <xf numFmtId="5" fontId="0" fillId="0" borderId="0" xfId="0" applyNumberFormat="1"/>
    <xf numFmtId="6" fontId="1" fillId="2" borderId="2" xfId="0" applyNumberFormat="1" applyFont="1" applyFill="1" applyBorder="1"/>
    <xf numFmtId="0" fontId="1" fillId="0" borderId="2" xfId="0" applyFont="1" applyBorder="1"/>
    <xf numFmtId="17" fontId="0" fillId="0" borderId="0" xfId="0" applyNumberFormat="1"/>
    <xf numFmtId="17" fontId="0" fillId="0" borderId="0" xfId="0" quotePrefix="1" applyNumberFormat="1" applyAlignment="1">
      <alignment horizontal="left"/>
    </xf>
    <xf numFmtId="0" fontId="0" fillId="3" borderId="0" xfId="0" quotePrefix="1" applyFill="1"/>
    <xf numFmtId="0" fontId="1" fillId="2" borderId="2" xfId="0" applyFont="1" applyFill="1" applyBorder="1"/>
    <xf numFmtId="17" fontId="0" fillId="3" borderId="0" xfId="0" applyNumberFormat="1" applyFill="1"/>
    <xf numFmtId="5" fontId="0" fillId="3" borderId="0" xfId="0" applyNumberFormat="1" applyFill="1"/>
    <xf numFmtId="167" fontId="0" fillId="3" borderId="0" xfId="1" applyNumberFormat="1" applyFont="1" applyFill="1" applyBorder="1" applyAlignment="1">
      <alignment horizontal="center"/>
    </xf>
    <xf numFmtId="167" fontId="1" fillId="2" borderId="3" xfId="1" applyNumberFormat="1" applyFont="1" applyFill="1" applyBorder="1"/>
    <xf numFmtId="167" fontId="1" fillId="2" borderId="2" xfId="1" applyNumberFormat="1" applyFont="1" applyFill="1" applyBorder="1" applyAlignment="1">
      <alignment horizontal="center"/>
    </xf>
    <xf numFmtId="167" fontId="0" fillId="0" borderId="0" xfId="1" applyNumberFormat="1" applyFont="1" applyFill="1" applyBorder="1" applyAlignment="1">
      <alignment horizontal="center"/>
    </xf>
    <xf numFmtId="167" fontId="0" fillId="0" borderId="0" xfId="1" applyNumberFormat="1" applyFont="1" applyFill="1"/>
    <xf numFmtId="1" fontId="0" fillId="0" borderId="0" xfId="0" applyNumberFormat="1"/>
    <xf numFmtId="167" fontId="0" fillId="0" borderId="0" xfId="1" applyNumberFormat="1" applyFont="1" applyFill="1" applyAlignment="1">
      <alignment horizontal="right"/>
    </xf>
    <xf numFmtId="167" fontId="0" fillId="0" borderId="0" xfId="1" applyNumberFormat="1" applyFont="1" applyFill="1" applyAlignment="1">
      <alignment horizontal="center"/>
    </xf>
    <xf numFmtId="49" fontId="0" fillId="3" borderId="0" xfId="0" applyNumberFormat="1" applyFill="1"/>
    <xf numFmtId="164" fontId="0" fillId="0" borderId="0" xfId="0" applyNumberFormat="1" applyAlignment="1">
      <alignment horizontal="left"/>
    </xf>
    <xf numFmtId="9" fontId="0" fillId="0" borderId="0" xfId="0" applyNumberFormat="1" applyAlignment="1">
      <alignment horizontal="center"/>
    </xf>
    <xf numFmtId="16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7" fontId="0" fillId="4" borderId="0" xfId="1" applyNumberFormat="1" applyFont="1" applyFill="1" applyBorder="1" applyAlignment="1">
      <alignment horizontal="center"/>
    </xf>
    <xf numFmtId="6" fontId="0" fillId="4" borderId="0" xfId="0" applyNumberFormat="1" applyFill="1"/>
    <xf numFmtId="164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center" wrapText="1"/>
    </xf>
    <xf numFmtId="49" fontId="3" fillId="4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59F0-70F8-4397-869F-030AFF846723}">
  <sheetPr>
    <pageSetUpPr fitToPage="1"/>
  </sheetPr>
  <dimension ref="A1:H312"/>
  <sheetViews>
    <sheetView tabSelected="1" topLeftCell="A18" zoomScale="120" zoomScaleNormal="120" workbookViewId="0">
      <selection activeCell="B48" sqref="B48"/>
    </sheetView>
  </sheetViews>
  <sheetFormatPr defaultRowHeight="15" x14ac:dyDescent="0.25"/>
  <cols>
    <col min="1" max="1" width="11.140625" customWidth="1"/>
    <col min="2" max="2" width="27.5703125" customWidth="1"/>
    <col min="3" max="3" width="15.42578125" customWidth="1"/>
    <col min="4" max="4" width="8.140625" style="12" customWidth="1"/>
    <col min="5" max="5" width="12.5703125" style="36" bestFit="1" customWidth="1"/>
    <col min="6" max="6" width="10.140625" customWidth="1"/>
    <col min="7" max="7" width="13" bestFit="1" customWidth="1"/>
  </cols>
  <sheetData>
    <row r="1" spans="1:8" ht="26.25" customHeight="1" x14ac:dyDescent="0.25">
      <c r="A1" s="73" t="s">
        <v>220</v>
      </c>
      <c r="B1" s="74"/>
      <c r="C1" s="74"/>
      <c r="D1" s="74"/>
      <c r="E1" s="74"/>
      <c r="F1" s="74"/>
      <c r="G1" s="74"/>
    </row>
    <row r="2" spans="1:8" ht="48.7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8" t="s">
        <v>4</v>
      </c>
      <c r="F2" s="2" t="s">
        <v>5</v>
      </c>
      <c r="G2" s="1" t="s">
        <v>6</v>
      </c>
      <c r="H2" s="3"/>
    </row>
    <row r="3" spans="1:8" ht="19.5" customHeight="1" x14ac:dyDescent="0.25">
      <c r="A3" s="1"/>
      <c r="B3" s="48" t="s">
        <v>7</v>
      </c>
      <c r="C3" s="1"/>
      <c r="D3" s="2"/>
      <c r="E3" s="38"/>
      <c r="F3" s="2"/>
      <c r="G3" s="1"/>
      <c r="H3" s="3"/>
    </row>
    <row r="4" spans="1:8" x14ac:dyDescent="0.25">
      <c r="A4" s="4"/>
      <c r="B4" s="52" t="s">
        <v>216</v>
      </c>
      <c r="C4" s="4"/>
      <c r="D4" s="5"/>
      <c r="E4" s="57">
        <f>SUM(E5:E6)/1</f>
        <v>190000</v>
      </c>
      <c r="F4" s="47">
        <f>SUM(F5:F6)/1</f>
        <v>120.55837563451777</v>
      </c>
      <c r="G4" s="4"/>
      <c r="H4" s="6"/>
    </row>
    <row r="5" spans="1:8" x14ac:dyDescent="0.25">
      <c r="A5" s="8" t="s">
        <v>217</v>
      </c>
      <c r="B5" s="8" t="s">
        <v>218</v>
      </c>
      <c r="C5" s="8" t="s">
        <v>219</v>
      </c>
      <c r="D5" s="9">
        <v>1576</v>
      </c>
      <c r="E5" s="55">
        <v>190000</v>
      </c>
      <c r="F5" s="10">
        <f>+E5/D5</f>
        <v>120.55837563451777</v>
      </c>
      <c r="G5" s="11">
        <v>90000</v>
      </c>
      <c r="H5" s="6"/>
    </row>
    <row r="6" spans="1:8" x14ac:dyDescent="0.25">
      <c r="A6" s="8"/>
      <c r="B6" s="8" t="s">
        <v>223</v>
      </c>
      <c r="C6" s="8"/>
      <c r="D6" s="9"/>
      <c r="E6" s="55"/>
      <c r="F6" s="10"/>
      <c r="G6" s="8">
        <v>2013</v>
      </c>
      <c r="H6" s="6"/>
    </row>
    <row r="7" spans="1:8" x14ac:dyDescent="0.25">
      <c r="A7" s="4"/>
      <c r="B7" s="52" t="s">
        <v>200</v>
      </c>
      <c r="C7" s="4"/>
      <c r="D7" s="5"/>
      <c r="E7" s="57">
        <f>(E10+E12+E18+E20+E8+E16+E14)/7</f>
        <v>337000</v>
      </c>
      <c r="F7" s="47">
        <f>SUM(F8:F20)/7</f>
        <v>167.224646377634</v>
      </c>
      <c r="G7" s="4"/>
      <c r="H7" s="6"/>
    </row>
    <row r="8" spans="1:8" x14ac:dyDescent="0.25">
      <c r="A8" s="8" t="s">
        <v>211</v>
      </c>
      <c r="B8" s="8" t="s">
        <v>213</v>
      </c>
      <c r="C8" s="8" t="s">
        <v>215</v>
      </c>
      <c r="D8" s="9">
        <v>1576</v>
      </c>
      <c r="E8" s="55">
        <v>177000</v>
      </c>
      <c r="F8" s="10">
        <f>+E8/D8</f>
        <v>112.30964467005076</v>
      </c>
      <c r="G8" s="11">
        <v>15000</v>
      </c>
      <c r="H8" s="6"/>
    </row>
    <row r="9" spans="1:8" x14ac:dyDescent="0.25">
      <c r="A9" s="8"/>
      <c r="B9" s="8" t="s">
        <v>214</v>
      </c>
      <c r="C9" s="8"/>
      <c r="D9" s="9"/>
      <c r="E9" s="55"/>
      <c r="F9" s="10"/>
      <c r="G9" s="8">
        <v>2016</v>
      </c>
      <c r="H9" s="6"/>
    </row>
    <row r="10" spans="1:8" x14ac:dyDescent="0.25">
      <c r="A10" t="s">
        <v>211</v>
      </c>
      <c r="B10" t="s">
        <v>221</v>
      </c>
      <c r="C10" t="s">
        <v>202</v>
      </c>
      <c r="D10" s="12">
        <v>1764</v>
      </c>
      <c r="E10" s="58">
        <v>350000</v>
      </c>
      <c r="F10" s="13">
        <f>E10/D10</f>
        <v>198.4126984126984</v>
      </c>
      <c r="G10" s="14">
        <v>400000</v>
      </c>
      <c r="H10" s="6"/>
    </row>
    <row r="11" spans="1:8" x14ac:dyDescent="0.25">
      <c r="B11" t="s">
        <v>212</v>
      </c>
      <c r="E11" s="58"/>
      <c r="F11" s="13"/>
      <c r="G11">
        <v>2025</v>
      </c>
      <c r="H11" s="6"/>
    </row>
    <row r="12" spans="1:8" x14ac:dyDescent="0.25">
      <c r="A12" s="8" t="s">
        <v>204</v>
      </c>
      <c r="B12" s="8" t="s">
        <v>205</v>
      </c>
      <c r="C12" s="8" t="s">
        <v>29</v>
      </c>
      <c r="D12" s="9">
        <v>1080</v>
      </c>
      <c r="E12" s="55">
        <v>100000</v>
      </c>
      <c r="F12" s="10">
        <f>+E12/D12</f>
        <v>92.592592592592595</v>
      </c>
      <c r="G12" s="11">
        <v>90000</v>
      </c>
      <c r="H12" s="6"/>
    </row>
    <row r="13" spans="1:8" x14ac:dyDescent="0.25">
      <c r="A13" s="8"/>
      <c r="B13" s="8" t="s">
        <v>206</v>
      </c>
      <c r="C13" s="8"/>
      <c r="D13" s="9"/>
      <c r="E13" s="55"/>
      <c r="F13" s="10"/>
      <c r="G13" s="8">
        <v>2023</v>
      </c>
      <c r="H13" s="6"/>
    </row>
    <row r="14" spans="1:8" x14ac:dyDescent="0.25">
      <c r="A14" t="s">
        <v>224</v>
      </c>
      <c r="B14" t="s">
        <v>225</v>
      </c>
      <c r="C14" t="s">
        <v>227</v>
      </c>
      <c r="D14" s="12">
        <v>1576</v>
      </c>
      <c r="E14" s="58">
        <v>53000</v>
      </c>
      <c r="F14" s="13">
        <f>+E14/D14</f>
        <v>33.629441624365484</v>
      </c>
      <c r="G14" s="14">
        <v>28500</v>
      </c>
      <c r="H14" s="6"/>
    </row>
    <row r="15" spans="1:8" x14ac:dyDescent="0.25">
      <c r="B15" t="s">
        <v>226</v>
      </c>
      <c r="E15" s="58"/>
      <c r="F15" s="13"/>
      <c r="G15">
        <v>2017</v>
      </c>
      <c r="H15" s="6"/>
    </row>
    <row r="16" spans="1:8" x14ac:dyDescent="0.25">
      <c r="A16" s="8" t="s">
        <v>207</v>
      </c>
      <c r="B16" s="8" t="s">
        <v>161</v>
      </c>
      <c r="C16" s="8" t="s">
        <v>162</v>
      </c>
      <c r="D16" s="9">
        <v>1764</v>
      </c>
      <c r="E16" s="55">
        <v>379000</v>
      </c>
      <c r="F16" s="10">
        <f>+E16/D16</f>
        <v>214.85260770975057</v>
      </c>
      <c r="G16" s="11">
        <v>95000</v>
      </c>
      <c r="H16" s="6"/>
    </row>
    <row r="17" spans="1:8" x14ac:dyDescent="0.25">
      <c r="A17" s="8"/>
      <c r="B17" s="8" t="s">
        <v>222</v>
      </c>
      <c r="C17" s="8"/>
      <c r="D17" s="9"/>
      <c r="E17" s="55"/>
      <c r="F17" s="10"/>
      <c r="G17" s="8">
        <v>2019</v>
      </c>
      <c r="H17" s="6"/>
    </row>
    <row r="18" spans="1:8" x14ac:dyDescent="0.25">
      <c r="A18" s="72" t="s">
        <v>207</v>
      </c>
      <c r="B18" t="s">
        <v>208</v>
      </c>
      <c r="C18" s="68" t="s">
        <v>209</v>
      </c>
      <c r="D18" s="69">
        <v>3082</v>
      </c>
      <c r="E18" s="70">
        <v>900000</v>
      </c>
      <c r="F18" s="71">
        <f>E18/D18</f>
        <v>292.0181700194679</v>
      </c>
      <c r="G18" s="71">
        <v>610000</v>
      </c>
      <c r="H18" s="6"/>
    </row>
    <row r="19" spans="1:8" x14ac:dyDescent="0.25">
      <c r="A19" s="68"/>
      <c r="B19" s="68" t="s">
        <v>210</v>
      </c>
      <c r="C19" s="68"/>
      <c r="D19" s="69"/>
      <c r="E19" s="70"/>
      <c r="F19" s="71"/>
      <c r="G19" s="68">
        <v>2018</v>
      </c>
      <c r="H19" s="6"/>
    </row>
    <row r="20" spans="1:8" x14ac:dyDescent="0.25">
      <c r="A20" s="8" t="s">
        <v>201</v>
      </c>
      <c r="B20" s="8" t="s">
        <v>221</v>
      </c>
      <c r="C20" s="8" t="s">
        <v>202</v>
      </c>
      <c r="D20" s="9">
        <v>1764</v>
      </c>
      <c r="E20" s="55">
        <v>400000</v>
      </c>
      <c r="F20" s="10">
        <v>226.75736961451247</v>
      </c>
      <c r="G20" s="11">
        <v>100000</v>
      </c>
      <c r="H20" s="6"/>
    </row>
    <row r="21" spans="1:8" x14ac:dyDescent="0.25">
      <c r="A21" s="8"/>
      <c r="B21" s="8" t="s">
        <v>203</v>
      </c>
      <c r="C21" s="8"/>
      <c r="D21" s="9"/>
      <c r="E21" s="55"/>
      <c r="F21" s="10"/>
      <c r="G21" s="8">
        <v>2016</v>
      </c>
      <c r="H21" s="6"/>
    </row>
    <row r="22" spans="1:8" x14ac:dyDescent="0.25">
      <c r="A22" s="4"/>
      <c r="B22" s="52" t="s">
        <v>186</v>
      </c>
      <c r="C22" s="4"/>
      <c r="D22" s="5"/>
      <c r="E22" s="57">
        <f>(E31+E33+E35+E29+E27+E25+E23)/7</f>
        <v>384514.28571428574</v>
      </c>
      <c r="F22" s="47">
        <f>SUM(F23:F36)/7</f>
        <v>165.06327496153531</v>
      </c>
      <c r="G22" s="4"/>
      <c r="H22" s="6"/>
    </row>
    <row r="23" spans="1:8" x14ac:dyDescent="0.25">
      <c r="A23" s="8" t="s">
        <v>193</v>
      </c>
      <c r="B23" s="8" t="s">
        <v>194</v>
      </c>
      <c r="C23" s="8" t="s">
        <v>76</v>
      </c>
      <c r="D23" s="9">
        <v>1312</v>
      </c>
      <c r="E23" s="55">
        <v>265600</v>
      </c>
      <c r="F23" s="10">
        <f>+E23/D23</f>
        <v>202.4390243902439</v>
      </c>
      <c r="G23" s="11">
        <v>57000</v>
      </c>
      <c r="H23" s="6"/>
    </row>
    <row r="24" spans="1:8" x14ac:dyDescent="0.25">
      <c r="A24" s="8"/>
      <c r="B24" s="8" t="s">
        <v>195</v>
      </c>
      <c r="C24" s="8"/>
      <c r="D24" s="9"/>
      <c r="E24" s="55"/>
      <c r="F24" s="10"/>
      <c r="G24" s="8">
        <v>2021</v>
      </c>
      <c r="H24" s="6"/>
    </row>
    <row r="25" spans="1:8" x14ac:dyDescent="0.25">
      <c r="A25" t="s">
        <v>196</v>
      </c>
      <c r="B25" t="s">
        <v>197</v>
      </c>
      <c r="C25" t="s">
        <v>198</v>
      </c>
      <c r="D25" s="12">
        <v>3082</v>
      </c>
      <c r="E25" s="58">
        <v>402000</v>
      </c>
      <c r="F25" s="13">
        <f>+E25/D25</f>
        <v>130.43478260869566</v>
      </c>
      <c r="G25" s="14">
        <v>285000</v>
      </c>
      <c r="H25" s="6"/>
    </row>
    <row r="26" spans="1:8" x14ac:dyDescent="0.25">
      <c r="B26" t="s">
        <v>199</v>
      </c>
      <c r="E26" s="58"/>
      <c r="F26" s="20"/>
      <c r="G26" s="60">
        <v>1998</v>
      </c>
      <c r="H26" s="6"/>
    </row>
    <row r="27" spans="1:8" x14ac:dyDescent="0.25">
      <c r="A27" s="8" t="s">
        <v>188</v>
      </c>
      <c r="B27" s="8" t="s">
        <v>189</v>
      </c>
      <c r="C27" s="8" t="s">
        <v>52</v>
      </c>
      <c r="D27" s="9">
        <v>1686</v>
      </c>
      <c r="E27" s="37">
        <v>200000</v>
      </c>
      <c r="F27" s="10">
        <f>E27/D27</f>
        <v>118.62396204033215</v>
      </c>
      <c r="G27" s="11">
        <v>96000</v>
      </c>
      <c r="H27" s="6"/>
    </row>
    <row r="28" spans="1:8" x14ac:dyDescent="0.25">
      <c r="A28" s="8"/>
      <c r="B28" s="8" t="s">
        <v>191</v>
      </c>
      <c r="C28" s="8"/>
      <c r="D28" s="9"/>
      <c r="E28" s="39"/>
      <c r="F28" s="10"/>
      <c r="G28" s="8">
        <v>2022</v>
      </c>
      <c r="H28" s="6"/>
    </row>
    <row r="29" spans="1:8" x14ac:dyDescent="0.25">
      <c r="A29" s="49" t="s">
        <v>188</v>
      </c>
      <c r="B29" t="s">
        <v>168</v>
      </c>
      <c r="C29" t="s">
        <v>190</v>
      </c>
      <c r="D29" s="12">
        <v>1686</v>
      </c>
      <c r="E29" s="59">
        <v>359000</v>
      </c>
      <c r="F29" s="46">
        <f>E29/D29</f>
        <v>212.93001186239621</v>
      </c>
      <c r="G29" s="14">
        <v>85000</v>
      </c>
      <c r="H29" s="6"/>
    </row>
    <row r="30" spans="1:8" x14ac:dyDescent="0.25">
      <c r="B30" t="s">
        <v>192</v>
      </c>
      <c r="E30" s="59"/>
      <c r="G30">
        <v>1994</v>
      </c>
      <c r="H30" s="6"/>
    </row>
    <row r="31" spans="1:8" x14ac:dyDescent="0.25">
      <c r="A31" s="63" t="s">
        <v>185</v>
      </c>
      <c r="B31" s="8" t="s">
        <v>20</v>
      </c>
      <c r="C31" s="8" t="s">
        <v>21</v>
      </c>
      <c r="D31" s="9">
        <v>3252</v>
      </c>
      <c r="E31" s="40">
        <v>575000</v>
      </c>
      <c r="F31" s="54">
        <f>E31/D31</f>
        <v>176.81426814268141</v>
      </c>
      <c r="G31" s="11">
        <v>500000</v>
      </c>
      <c r="H31" s="6"/>
    </row>
    <row r="32" spans="1:8" x14ac:dyDescent="0.25">
      <c r="A32" s="63"/>
      <c r="B32" s="8" t="s">
        <v>187</v>
      </c>
      <c r="C32" s="8"/>
      <c r="D32" s="9"/>
      <c r="E32" s="40"/>
      <c r="F32" s="8"/>
      <c r="G32" s="8">
        <v>2023</v>
      </c>
      <c r="H32" s="6"/>
    </row>
    <row r="33" spans="1:8" x14ac:dyDescent="0.25">
      <c r="A33" t="s">
        <v>181</v>
      </c>
      <c r="B33" t="s">
        <v>182</v>
      </c>
      <c r="C33" t="s">
        <v>183</v>
      </c>
      <c r="D33" s="12">
        <v>3082</v>
      </c>
      <c r="E33" s="61">
        <v>575000</v>
      </c>
      <c r="F33" s="13">
        <f>E33/D33</f>
        <v>186.56716417910448</v>
      </c>
      <c r="G33" s="14">
        <v>335000</v>
      </c>
      <c r="H33" s="6"/>
    </row>
    <row r="34" spans="1:8" x14ac:dyDescent="0.25">
      <c r="B34" t="s">
        <v>184</v>
      </c>
      <c r="E34" s="62"/>
      <c r="F34" s="13"/>
      <c r="G34">
        <v>2005</v>
      </c>
      <c r="H34" s="6"/>
    </row>
    <row r="35" spans="1:8" x14ac:dyDescent="0.25">
      <c r="A35" s="53" t="s">
        <v>179</v>
      </c>
      <c r="B35" s="8" t="s">
        <v>177</v>
      </c>
      <c r="C35" s="8" t="s">
        <v>178</v>
      </c>
      <c r="D35" s="9">
        <v>2468</v>
      </c>
      <c r="E35" s="40">
        <v>315000</v>
      </c>
      <c r="F35" s="54">
        <f>E35/D35</f>
        <v>127.63371150729336</v>
      </c>
      <c r="G35" s="11">
        <v>208000</v>
      </c>
      <c r="H35" s="6"/>
    </row>
    <row r="36" spans="1:8" x14ac:dyDescent="0.25">
      <c r="A36" s="8"/>
      <c r="B36" s="8" t="s">
        <v>180</v>
      </c>
      <c r="C36" s="8"/>
      <c r="D36" s="9"/>
      <c r="E36" s="40"/>
      <c r="F36" s="8"/>
      <c r="G36" s="8">
        <v>2007</v>
      </c>
      <c r="H36" s="6"/>
    </row>
    <row r="37" spans="1:8" x14ac:dyDescent="0.25">
      <c r="A37" s="4"/>
      <c r="B37" s="52" t="s">
        <v>8</v>
      </c>
      <c r="C37" s="4"/>
      <c r="D37" s="5"/>
      <c r="E37" s="57">
        <f>SUM(E38+E40+E42+E44+E46+E48+E50+E52+E54)/9</f>
        <v>319222.22222222225</v>
      </c>
      <c r="F37" s="47">
        <f>SUM(F38:F54)/9</f>
        <v>126.71723063272559</v>
      </c>
      <c r="G37" s="4"/>
      <c r="H37" s="6"/>
    </row>
    <row r="38" spans="1:8" x14ac:dyDescent="0.25">
      <c r="A38" s="8" t="s">
        <v>171</v>
      </c>
      <c r="B38" s="8" t="s">
        <v>174</v>
      </c>
      <c r="C38" s="8" t="s">
        <v>100</v>
      </c>
      <c r="D38" s="9">
        <v>3082</v>
      </c>
      <c r="E38" s="37">
        <v>320000</v>
      </c>
      <c r="F38" s="10">
        <f>E38/D38</f>
        <v>103.82868267358857</v>
      </c>
      <c r="G38" s="11">
        <v>275000</v>
      </c>
      <c r="H38" s="6"/>
    </row>
    <row r="39" spans="1:8" x14ac:dyDescent="0.25">
      <c r="A39" s="8"/>
      <c r="B39" s="8" t="s">
        <v>173</v>
      </c>
      <c r="C39" s="8"/>
      <c r="D39" s="9"/>
      <c r="E39" s="39"/>
      <c r="F39" s="10"/>
      <c r="G39" s="8"/>
      <c r="H39" s="6"/>
    </row>
    <row r="40" spans="1:8" x14ac:dyDescent="0.25">
      <c r="A40" t="s">
        <v>171</v>
      </c>
      <c r="B40" t="s">
        <v>175</v>
      </c>
      <c r="C40" t="s">
        <v>176</v>
      </c>
      <c r="D40" s="12">
        <v>2468</v>
      </c>
      <c r="E40" s="36">
        <v>100000</v>
      </c>
      <c r="F40" s="46">
        <f>E40/D40</f>
        <v>40.518638573743921</v>
      </c>
      <c r="G40" s="14">
        <v>117000</v>
      </c>
      <c r="H40" s="6"/>
    </row>
    <row r="41" spans="1:8" x14ac:dyDescent="0.25">
      <c r="B41" t="s">
        <v>172</v>
      </c>
      <c r="H41" s="6"/>
    </row>
    <row r="42" spans="1:8" x14ac:dyDescent="0.25">
      <c r="A42" s="8" t="s">
        <v>9</v>
      </c>
      <c r="B42" s="8" t="s">
        <v>10</v>
      </c>
      <c r="C42" s="8" t="s">
        <v>11</v>
      </c>
      <c r="D42" s="9">
        <v>1413</v>
      </c>
      <c r="E42" s="37">
        <v>219000</v>
      </c>
      <c r="F42" s="10">
        <f>E42/D42</f>
        <v>154.98938428874735</v>
      </c>
      <c r="G42" s="11">
        <v>12000</v>
      </c>
      <c r="H42" s="6"/>
    </row>
    <row r="43" spans="1:8" x14ac:dyDescent="0.25">
      <c r="A43" s="8"/>
      <c r="B43" s="8" t="s">
        <v>12</v>
      </c>
      <c r="C43" s="8"/>
      <c r="D43" s="9"/>
      <c r="E43" s="39"/>
      <c r="F43" s="10"/>
      <c r="G43" s="8">
        <v>2015</v>
      </c>
      <c r="H43" s="6"/>
    </row>
    <row r="44" spans="1:8" x14ac:dyDescent="0.25">
      <c r="A44" t="s">
        <v>13</v>
      </c>
      <c r="B44" t="s">
        <v>14</v>
      </c>
      <c r="C44" t="s">
        <v>15</v>
      </c>
      <c r="D44" s="12">
        <v>783</v>
      </c>
      <c r="E44" s="36">
        <v>70000</v>
      </c>
      <c r="F44" s="46">
        <f>E44/D44</f>
        <v>89.399744572158369</v>
      </c>
      <c r="G44" s="14">
        <v>40000</v>
      </c>
      <c r="H44" s="6"/>
    </row>
    <row r="45" spans="1:8" x14ac:dyDescent="0.25">
      <c r="B45" t="s">
        <v>16</v>
      </c>
      <c r="G45">
        <v>1993</v>
      </c>
      <c r="H45" s="6"/>
    </row>
    <row r="46" spans="1:8" x14ac:dyDescent="0.25">
      <c r="A46" s="7" t="s">
        <v>13</v>
      </c>
      <c r="B46" s="8" t="s">
        <v>17</v>
      </c>
      <c r="C46" s="8" t="s">
        <v>18</v>
      </c>
      <c r="D46" s="9">
        <v>3082</v>
      </c>
      <c r="E46" s="37">
        <v>300000</v>
      </c>
      <c r="F46" s="10">
        <f>E46/D46</f>
        <v>97.339390006489296</v>
      </c>
      <c r="G46" s="11">
        <v>119000</v>
      </c>
      <c r="H46" s="6"/>
    </row>
    <row r="47" spans="1:8" x14ac:dyDescent="0.25">
      <c r="A47" s="8"/>
      <c r="B47" s="8" t="s">
        <v>228</v>
      </c>
      <c r="C47" s="8"/>
      <c r="D47" s="9"/>
      <c r="E47" s="40"/>
      <c r="F47" s="10"/>
      <c r="G47" s="8">
        <v>2017</v>
      </c>
      <c r="H47" s="6"/>
    </row>
    <row r="48" spans="1:8" x14ac:dyDescent="0.25">
      <c r="A48" s="49" t="s">
        <v>19</v>
      </c>
      <c r="B48" t="s">
        <v>20</v>
      </c>
      <c r="C48" t="s">
        <v>21</v>
      </c>
      <c r="D48" s="12">
        <v>3252</v>
      </c>
      <c r="E48" s="41">
        <v>500000</v>
      </c>
      <c r="F48" s="13">
        <f>E48/D48</f>
        <v>153.75153751537516</v>
      </c>
      <c r="G48" s="14">
        <v>275000</v>
      </c>
      <c r="H48" s="6"/>
    </row>
    <row r="49" spans="1:8" x14ac:dyDescent="0.25">
      <c r="B49" t="s">
        <v>22</v>
      </c>
      <c r="E49" s="42"/>
      <c r="F49" s="13"/>
      <c r="G49">
        <v>2015</v>
      </c>
      <c r="H49" s="6"/>
    </row>
    <row r="50" spans="1:8" x14ac:dyDescent="0.25">
      <c r="A50" s="7" t="s">
        <v>23</v>
      </c>
      <c r="B50" s="8" t="s">
        <v>24</v>
      </c>
      <c r="C50" s="8" t="s">
        <v>25</v>
      </c>
      <c r="D50" s="9">
        <v>3082</v>
      </c>
      <c r="E50" s="37">
        <v>814000</v>
      </c>
      <c r="F50" s="10">
        <f>E50/D50</f>
        <v>264.11421155094092</v>
      </c>
      <c r="G50" s="11">
        <v>734000</v>
      </c>
      <c r="H50" s="6"/>
    </row>
    <row r="51" spans="1:8" x14ac:dyDescent="0.25">
      <c r="A51" s="8"/>
      <c r="B51" s="8" t="s">
        <v>26</v>
      </c>
      <c r="C51" s="8"/>
      <c r="D51" s="9"/>
      <c r="E51" s="40"/>
      <c r="F51" s="10"/>
      <c r="G51" s="8">
        <v>2022</v>
      </c>
      <c r="H51" s="6"/>
    </row>
    <row r="52" spans="1:8" x14ac:dyDescent="0.25">
      <c r="A52" t="s">
        <v>27</v>
      </c>
      <c r="B52" t="s">
        <v>28</v>
      </c>
      <c r="C52" t="s">
        <v>29</v>
      </c>
      <c r="D52" s="12">
        <v>1080</v>
      </c>
      <c r="E52" s="41">
        <v>90000</v>
      </c>
      <c r="F52" s="13">
        <f>E52/D52</f>
        <v>83.333333333333329</v>
      </c>
      <c r="G52" s="14">
        <v>60000</v>
      </c>
      <c r="H52" s="6"/>
    </row>
    <row r="53" spans="1:8" x14ac:dyDescent="0.25">
      <c r="B53" t="s">
        <v>30</v>
      </c>
      <c r="E53" s="42"/>
      <c r="F53" s="13"/>
      <c r="G53">
        <v>2016</v>
      </c>
      <c r="H53" s="6"/>
    </row>
    <row r="54" spans="1:8" x14ac:dyDescent="0.25">
      <c r="A54" s="7" t="s">
        <v>31</v>
      </c>
      <c r="B54" s="8" t="s">
        <v>32</v>
      </c>
      <c r="C54" s="8" t="s">
        <v>33</v>
      </c>
      <c r="D54" s="9">
        <v>3003</v>
      </c>
      <c r="E54" s="37">
        <v>460000</v>
      </c>
      <c r="F54" s="10">
        <f>E54/D54</f>
        <v>153.18015318015318</v>
      </c>
      <c r="G54" s="11">
        <v>410000</v>
      </c>
      <c r="H54" s="6"/>
    </row>
    <row r="55" spans="1:8" x14ac:dyDescent="0.25">
      <c r="A55" s="8"/>
      <c r="B55" s="8" t="s">
        <v>34</v>
      </c>
      <c r="C55" s="8"/>
      <c r="D55" s="9"/>
      <c r="E55" s="40"/>
      <c r="F55" s="10"/>
      <c r="G55" s="8">
        <v>2021</v>
      </c>
      <c r="H55" s="6"/>
    </row>
    <row r="56" spans="1:8" x14ac:dyDescent="0.25">
      <c r="A56" s="15"/>
      <c r="B56" s="16" t="s">
        <v>35</v>
      </c>
      <c r="C56" s="15"/>
      <c r="D56" s="17"/>
      <c r="E56" s="43">
        <f>+(E57+E59+E61+E63+E65+E67+E69+E71+E73)/9</f>
        <v>348377.77777777775</v>
      </c>
      <c r="F56" s="18">
        <f>SUM(F57+F59+F61+F63+F65+F67+F69+F71+F73)/9</f>
        <v>129.74938947218152</v>
      </c>
      <c r="G56" s="19"/>
      <c r="H56" s="6"/>
    </row>
    <row r="57" spans="1:8" x14ac:dyDescent="0.25">
      <c r="A57" t="s">
        <v>36</v>
      </c>
      <c r="B57" t="s">
        <v>37</v>
      </c>
      <c r="C57" t="s">
        <v>38</v>
      </c>
      <c r="D57" s="12">
        <v>2160</v>
      </c>
      <c r="E57" s="36">
        <v>257500</v>
      </c>
      <c r="F57" s="13">
        <f>E57/D57</f>
        <v>119.21296296296296</v>
      </c>
      <c r="G57" s="13">
        <v>215000</v>
      </c>
    </row>
    <row r="58" spans="1:8" x14ac:dyDescent="0.25">
      <c r="B58" t="s">
        <v>39</v>
      </c>
      <c r="F58" s="13"/>
      <c r="G58">
        <v>1997</v>
      </c>
    </row>
    <row r="59" spans="1:8" x14ac:dyDescent="0.25">
      <c r="A59" s="8" t="s">
        <v>36</v>
      </c>
      <c r="B59" s="8" t="s">
        <v>40</v>
      </c>
      <c r="C59" s="8" t="s">
        <v>41</v>
      </c>
      <c r="D59" s="9">
        <v>2468</v>
      </c>
      <c r="E59" s="37">
        <v>260000</v>
      </c>
      <c r="F59" s="10">
        <f>E59/D59</f>
        <v>105.3484602917342</v>
      </c>
      <c r="G59" s="10">
        <v>165000</v>
      </c>
    </row>
    <row r="60" spans="1:8" x14ac:dyDescent="0.25">
      <c r="A60" s="8"/>
      <c r="B60" s="8" t="s">
        <v>42</v>
      </c>
      <c r="C60" s="8"/>
      <c r="D60" s="9"/>
      <c r="E60" s="40"/>
      <c r="F60" s="10"/>
      <c r="G60" s="8">
        <v>1990</v>
      </c>
    </row>
    <row r="61" spans="1:8" x14ac:dyDescent="0.25">
      <c r="A61" t="s">
        <v>43</v>
      </c>
      <c r="B61" t="s">
        <v>44</v>
      </c>
      <c r="C61" t="s">
        <v>45</v>
      </c>
      <c r="D61" s="12">
        <v>3082</v>
      </c>
      <c r="E61" s="36">
        <v>750000</v>
      </c>
      <c r="F61" s="13">
        <f>E61/D61</f>
        <v>243.34847501622323</v>
      </c>
      <c r="G61" s="13">
        <v>207400</v>
      </c>
    </row>
    <row r="62" spans="1:8" x14ac:dyDescent="0.25">
      <c r="B62" t="s">
        <v>46</v>
      </c>
      <c r="G62">
        <v>2005</v>
      </c>
    </row>
    <row r="63" spans="1:8" x14ac:dyDescent="0.25">
      <c r="A63" s="8" t="s">
        <v>43</v>
      </c>
      <c r="B63" s="8" t="s">
        <v>47</v>
      </c>
      <c r="C63" s="8" t="s">
        <v>48</v>
      </c>
      <c r="D63" s="9">
        <v>1605</v>
      </c>
      <c r="E63" s="40">
        <v>73000</v>
      </c>
      <c r="F63" s="10">
        <f>E63/D63</f>
        <v>45.482866043613704</v>
      </c>
      <c r="G63" s="10">
        <v>100000</v>
      </c>
    </row>
    <row r="64" spans="1:8" x14ac:dyDescent="0.25">
      <c r="A64" s="8"/>
      <c r="B64" s="8" t="s">
        <v>49</v>
      </c>
      <c r="C64" s="8"/>
      <c r="D64" s="9"/>
      <c r="E64" s="40"/>
      <c r="F64" s="8"/>
      <c r="G64" s="8">
        <v>1998</v>
      </c>
    </row>
    <row r="65" spans="1:7" x14ac:dyDescent="0.25">
      <c r="A65" s="50" t="s">
        <v>50</v>
      </c>
      <c r="B65" t="s">
        <v>51</v>
      </c>
      <c r="C65" t="s">
        <v>52</v>
      </c>
      <c r="D65" s="12">
        <v>2144</v>
      </c>
      <c r="E65" s="36">
        <v>96000</v>
      </c>
      <c r="F65" s="14">
        <f>E65/D65</f>
        <v>44.776119402985074</v>
      </c>
      <c r="G65" s="13">
        <v>87500</v>
      </c>
    </row>
    <row r="66" spans="1:7" x14ac:dyDescent="0.25">
      <c r="B66" t="s">
        <v>53</v>
      </c>
      <c r="G66">
        <v>2016</v>
      </c>
    </row>
    <row r="67" spans="1:7" x14ac:dyDescent="0.25">
      <c r="A67" s="51" t="s">
        <v>50</v>
      </c>
      <c r="B67" s="8" t="s">
        <v>24</v>
      </c>
      <c r="C67" s="8" t="s">
        <v>54</v>
      </c>
      <c r="D67" s="9">
        <v>3082</v>
      </c>
      <c r="E67" s="40">
        <v>734000</v>
      </c>
      <c r="F67" s="11">
        <f>E67/D67</f>
        <v>238.15704088254381</v>
      </c>
      <c r="G67" s="10">
        <v>95000</v>
      </c>
    </row>
    <row r="68" spans="1:7" x14ac:dyDescent="0.25">
      <c r="A68" s="8"/>
      <c r="B68" s="8" t="s">
        <v>55</v>
      </c>
      <c r="C68" s="8"/>
      <c r="D68" s="9"/>
      <c r="E68" s="40"/>
      <c r="F68" s="8"/>
      <c r="G68" s="8">
        <v>2018</v>
      </c>
    </row>
    <row r="69" spans="1:7" ht="14.25" customHeight="1" x14ac:dyDescent="0.25">
      <c r="A69" t="s">
        <v>56</v>
      </c>
      <c r="B69" t="s">
        <v>57</v>
      </c>
      <c r="C69" t="s">
        <v>58</v>
      </c>
      <c r="D69" s="12">
        <v>3082</v>
      </c>
      <c r="E69" s="36">
        <v>600000</v>
      </c>
      <c r="F69" s="14">
        <f>E69/D69</f>
        <v>194.67878001297859</v>
      </c>
      <c r="G69" s="13">
        <v>100000</v>
      </c>
    </row>
    <row r="70" spans="1:7" ht="14.25" customHeight="1" x14ac:dyDescent="0.25">
      <c r="B70" t="s">
        <v>59</v>
      </c>
      <c r="G70">
        <v>2013</v>
      </c>
    </row>
    <row r="71" spans="1:7" x14ac:dyDescent="0.25">
      <c r="A71" s="8" t="s">
        <v>56</v>
      </c>
      <c r="B71" s="8" t="s">
        <v>60</v>
      </c>
      <c r="C71" s="8" t="s">
        <v>54</v>
      </c>
      <c r="D71" s="9">
        <v>1523</v>
      </c>
      <c r="E71" s="40">
        <v>114900</v>
      </c>
      <c r="F71" s="11">
        <f>E71/D71</f>
        <v>75.443204202232437</v>
      </c>
      <c r="G71" s="10">
        <v>15000</v>
      </c>
    </row>
    <row r="72" spans="1:7" x14ac:dyDescent="0.25">
      <c r="A72" s="8"/>
      <c r="B72" s="8" t="s">
        <v>61</v>
      </c>
      <c r="C72" s="8"/>
      <c r="D72" s="9"/>
      <c r="E72" s="40"/>
      <c r="F72" s="8"/>
      <c r="G72" s="8">
        <v>2020</v>
      </c>
    </row>
    <row r="73" spans="1:7" x14ac:dyDescent="0.25">
      <c r="A73" t="s">
        <v>56</v>
      </c>
      <c r="B73" t="s">
        <v>62</v>
      </c>
      <c r="C73" t="s">
        <v>63</v>
      </c>
      <c r="D73" s="12">
        <v>2468</v>
      </c>
      <c r="E73" s="36">
        <v>250000</v>
      </c>
      <c r="F73" s="13">
        <f>E73/D73</f>
        <v>101.2965964343598</v>
      </c>
      <c r="G73" s="13">
        <v>235000</v>
      </c>
    </row>
    <row r="74" spans="1:7" x14ac:dyDescent="0.25">
      <c r="B74" t="s">
        <v>64</v>
      </c>
      <c r="F74" s="20"/>
      <c r="G74" s="21">
        <v>2001</v>
      </c>
    </row>
    <row r="75" spans="1:7" x14ac:dyDescent="0.25">
      <c r="A75" s="22"/>
      <c r="B75" s="22" t="s">
        <v>65</v>
      </c>
      <c r="C75" s="22"/>
      <c r="D75" s="23"/>
      <c r="E75" s="44">
        <f>+(E76+E78+E80+E82+E84+E86)/6</f>
        <v>128800</v>
      </c>
      <c r="F75" s="24">
        <f>(F76+F78+F80+F82+F84+F86)/6</f>
        <v>78.792270235119162</v>
      </c>
      <c r="G75" s="25"/>
    </row>
    <row r="76" spans="1:7" x14ac:dyDescent="0.25">
      <c r="A76" s="8" t="s">
        <v>66</v>
      </c>
      <c r="B76" s="8" t="s">
        <v>67</v>
      </c>
      <c r="C76" s="8" t="s">
        <v>68</v>
      </c>
      <c r="D76" s="9">
        <v>1686</v>
      </c>
      <c r="E76" s="40">
        <v>239000</v>
      </c>
      <c r="F76" s="10">
        <f>E76/D76</f>
        <v>141.75563463819691</v>
      </c>
      <c r="G76" s="10">
        <v>75000</v>
      </c>
    </row>
    <row r="77" spans="1:7" x14ac:dyDescent="0.25">
      <c r="A77" s="8"/>
      <c r="B77" s="8" t="s">
        <v>69</v>
      </c>
      <c r="C77" s="8"/>
      <c r="D77" s="9"/>
      <c r="E77" s="40"/>
      <c r="F77" s="26"/>
      <c r="G77" s="27">
        <v>2007</v>
      </c>
    </row>
    <row r="78" spans="1:7" x14ac:dyDescent="0.25">
      <c r="A78" t="s">
        <v>70</v>
      </c>
      <c r="B78" t="s">
        <v>71</v>
      </c>
      <c r="C78" t="s">
        <v>72</v>
      </c>
      <c r="D78" s="12">
        <v>1523</v>
      </c>
      <c r="E78" s="36">
        <v>72000</v>
      </c>
      <c r="F78" s="13">
        <f>E78/D78</f>
        <v>47.27511490479317</v>
      </c>
      <c r="G78" s="13">
        <v>89900</v>
      </c>
    </row>
    <row r="79" spans="1:7" x14ac:dyDescent="0.25">
      <c r="B79" t="s">
        <v>73</v>
      </c>
      <c r="F79" s="20"/>
      <c r="G79">
        <v>2018</v>
      </c>
    </row>
    <row r="80" spans="1:7" x14ac:dyDescent="0.25">
      <c r="A80" s="8" t="s">
        <v>74</v>
      </c>
      <c r="B80" s="8" t="s">
        <v>75</v>
      </c>
      <c r="C80" s="8" t="s">
        <v>76</v>
      </c>
      <c r="D80" s="9">
        <v>1712</v>
      </c>
      <c r="E80" s="40">
        <v>57000</v>
      </c>
      <c r="F80" s="10">
        <f>E80/D80</f>
        <v>33.294392523364486</v>
      </c>
      <c r="G80" s="10">
        <v>50000</v>
      </c>
    </row>
    <row r="81" spans="1:7" x14ac:dyDescent="0.25">
      <c r="A81" s="8"/>
      <c r="B81" s="8" t="s">
        <v>77</v>
      </c>
      <c r="C81" s="8"/>
      <c r="D81" s="9"/>
      <c r="E81" s="40"/>
      <c r="F81" s="26"/>
      <c r="G81" s="8">
        <v>2009</v>
      </c>
    </row>
    <row r="82" spans="1:7" x14ac:dyDescent="0.25">
      <c r="A82" t="s">
        <v>78</v>
      </c>
      <c r="B82" t="s">
        <v>79</v>
      </c>
      <c r="C82" t="s">
        <v>80</v>
      </c>
      <c r="D82" s="12">
        <v>1576</v>
      </c>
      <c r="E82" s="36">
        <v>174900</v>
      </c>
      <c r="F82" s="13">
        <f>E82/D82</f>
        <v>110.9771573604061</v>
      </c>
      <c r="G82" s="13">
        <v>92000</v>
      </c>
    </row>
    <row r="83" spans="1:7" x14ac:dyDescent="0.25">
      <c r="B83" t="s">
        <v>81</v>
      </c>
      <c r="F83" s="20"/>
      <c r="G83">
        <v>2017</v>
      </c>
    </row>
    <row r="84" spans="1:7" x14ac:dyDescent="0.25">
      <c r="A84" s="8" t="s">
        <v>82</v>
      </c>
      <c r="B84" s="8" t="s">
        <v>83</v>
      </c>
      <c r="C84" s="8" t="s">
        <v>84</v>
      </c>
      <c r="D84" s="9">
        <v>1576</v>
      </c>
      <c r="E84" s="40">
        <v>134900</v>
      </c>
      <c r="F84" s="10">
        <f>E84/D84</f>
        <v>85.596446700507613</v>
      </c>
      <c r="G84" s="10">
        <v>95000</v>
      </c>
    </row>
    <row r="85" spans="1:7" x14ac:dyDescent="0.25">
      <c r="A85" s="8"/>
      <c r="B85" s="8" t="s">
        <v>85</v>
      </c>
      <c r="C85" s="8"/>
      <c r="D85" s="9"/>
      <c r="E85" s="40"/>
      <c r="F85" s="26"/>
      <c r="G85" s="27">
        <v>2019</v>
      </c>
    </row>
    <row r="86" spans="1:7" x14ac:dyDescent="0.25">
      <c r="A86" t="s">
        <v>82</v>
      </c>
      <c r="B86" t="s">
        <v>86</v>
      </c>
      <c r="C86" t="s">
        <v>80</v>
      </c>
      <c r="D86" s="12">
        <v>1764</v>
      </c>
      <c r="E86" s="36">
        <v>95000</v>
      </c>
      <c r="F86" s="13">
        <f>E86/D86</f>
        <v>53.854875283446709</v>
      </c>
      <c r="G86" s="13">
        <v>115000</v>
      </c>
    </row>
    <row r="87" spans="1:7" x14ac:dyDescent="0.25">
      <c r="B87" t="s">
        <v>87</v>
      </c>
      <c r="C87" t="s">
        <v>88</v>
      </c>
      <c r="F87" s="20"/>
      <c r="G87">
        <v>2017</v>
      </c>
    </row>
    <row r="88" spans="1:7" ht="15.75" thickBot="1" x14ac:dyDescent="0.3">
      <c r="A88" s="28"/>
      <c r="B88" s="29" t="s">
        <v>89</v>
      </c>
      <c r="C88" s="28"/>
      <c r="D88" s="30"/>
      <c r="E88" s="56">
        <f>SUM(E89:E115)/13</f>
        <v>270923.07692307694</v>
      </c>
      <c r="F88" s="56">
        <f>SUM(F89:F115)/13</f>
        <v>95.170232729262324</v>
      </c>
      <c r="G88" s="28"/>
    </row>
    <row r="89" spans="1:7" x14ac:dyDescent="0.25">
      <c r="A89" s="8" t="s">
        <v>90</v>
      </c>
      <c r="B89" s="8" t="s">
        <v>91</v>
      </c>
      <c r="C89" s="8" t="s">
        <v>92</v>
      </c>
      <c r="D89" s="9">
        <v>3700</v>
      </c>
      <c r="E89" s="40">
        <v>265000</v>
      </c>
      <c r="F89" s="10">
        <f>E89/D89</f>
        <v>71.621621621621628</v>
      </c>
      <c r="G89" s="8" t="s">
        <v>93</v>
      </c>
    </row>
    <row r="90" spans="1:7" x14ac:dyDescent="0.25">
      <c r="A90" s="8"/>
      <c r="B90" s="8" t="s">
        <v>94</v>
      </c>
      <c r="C90" s="8"/>
      <c r="D90" s="9"/>
      <c r="E90" s="40"/>
      <c r="F90" s="26"/>
      <c r="G90" s="8">
        <v>1978</v>
      </c>
    </row>
    <row r="91" spans="1:7" x14ac:dyDescent="0.25">
      <c r="A91" s="31" t="s">
        <v>95</v>
      </c>
      <c r="B91" t="s">
        <v>96</v>
      </c>
      <c r="C91" t="s">
        <v>97</v>
      </c>
      <c r="D91" s="12">
        <v>1686</v>
      </c>
      <c r="E91" s="36">
        <v>43000</v>
      </c>
      <c r="F91" s="13">
        <f>E91/D91</f>
        <v>25.504151838671412</v>
      </c>
      <c r="G91" s="14">
        <v>60000</v>
      </c>
    </row>
    <row r="92" spans="1:7" x14ac:dyDescent="0.25">
      <c r="A92" s="31"/>
      <c r="B92" t="s">
        <v>98</v>
      </c>
      <c r="F92" s="13"/>
      <c r="G92">
        <v>1991</v>
      </c>
    </row>
    <row r="93" spans="1:7" x14ac:dyDescent="0.25">
      <c r="A93" s="32" t="s">
        <v>95</v>
      </c>
      <c r="B93" s="8" t="s">
        <v>99</v>
      </c>
      <c r="C93" s="8" t="s">
        <v>100</v>
      </c>
      <c r="D93" s="9">
        <v>3082</v>
      </c>
      <c r="E93" s="40">
        <v>275000</v>
      </c>
      <c r="F93" s="10">
        <f>E93/D93</f>
        <v>89.227774172615185</v>
      </c>
      <c r="G93" s="10">
        <v>92000</v>
      </c>
    </row>
    <row r="94" spans="1:7" x14ac:dyDescent="0.25">
      <c r="A94" s="32"/>
      <c r="B94" s="8" t="s">
        <v>101</v>
      </c>
      <c r="C94" s="8"/>
      <c r="D94" s="9"/>
      <c r="E94" s="40"/>
      <c r="F94" s="10"/>
      <c r="G94" s="8">
        <v>2008</v>
      </c>
    </row>
    <row r="95" spans="1:7" x14ac:dyDescent="0.25">
      <c r="A95" s="64" t="s">
        <v>102</v>
      </c>
      <c r="B95" t="s">
        <v>103</v>
      </c>
      <c r="C95" t="s">
        <v>104</v>
      </c>
      <c r="D95" s="12">
        <v>3340</v>
      </c>
      <c r="E95" s="59">
        <v>285000</v>
      </c>
      <c r="F95" s="13">
        <f>E95/D95</f>
        <v>85.329341317365262</v>
      </c>
      <c r="G95" s="13">
        <v>441000</v>
      </c>
    </row>
    <row r="96" spans="1:7" x14ac:dyDescent="0.25">
      <c r="A96" s="31"/>
      <c r="B96" t="s">
        <v>105</v>
      </c>
      <c r="E96" s="59"/>
      <c r="F96" s="13"/>
      <c r="G96">
        <v>2003</v>
      </c>
    </row>
    <row r="97" spans="1:7" x14ac:dyDescent="0.25">
      <c r="A97" s="32" t="s">
        <v>102</v>
      </c>
      <c r="B97" s="8" t="s">
        <v>106</v>
      </c>
      <c r="C97" s="8" t="s">
        <v>107</v>
      </c>
      <c r="D97" s="9">
        <v>3082</v>
      </c>
      <c r="E97" s="40">
        <v>650000</v>
      </c>
      <c r="F97" s="10">
        <v>211</v>
      </c>
      <c r="G97" s="10">
        <v>400000</v>
      </c>
    </row>
    <row r="98" spans="1:7" x14ac:dyDescent="0.25">
      <c r="A98" s="32"/>
      <c r="B98" s="8" t="s">
        <v>108</v>
      </c>
      <c r="C98" s="8"/>
      <c r="D98" s="9"/>
      <c r="E98" s="40"/>
      <c r="F98" s="10"/>
      <c r="G98" s="8">
        <v>1997</v>
      </c>
    </row>
    <row r="99" spans="1:7" x14ac:dyDescent="0.25">
      <c r="A99" s="31" t="s">
        <v>102</v>
      </c>
      <c r="B99" t="s">
        <v>109</v>
      </c>
      <c r="C99" t="s">
        <v>110</v>
      </c>
      <c r="D99" s="12">
        <v>803</v>
      </c>
      <c r="E99" s="59">
        <v>62000</v>
      </c>
      <c r="F99" s="13">
        <v>77</v>
      </c>
      <c r="G99" s="13">
        <v>50000</v>
      </c>
    </row>
    <row r="100" spans="1:7" x14ac:dyDescent="0.25">
      <c r="A100" s="31"/>
      <c r="B100" t="s">
        <v>111</v>
      </c>
      <c r="E100" s="59"/>
      <c r="G100">
        <v>2006</v>
      </c>
    </row>
    <row r="101" spans="1:7" x14ac:dyDescent="0.25">
      <c r="A101" s="32" t="s">
        <v>112</v>
      </c>
      <c r="B101" s="8" t="s">
        <v>113</v>
      </c>
      <c r="C101" s="8" t="s">
        <v>114</v>
      </c>
      <c r="D101" s="9">
        <v>3003</v>
      </c>
      <c r="E101" s="40">
        <v>410000</v>
      </c>
      <c r="F101" s="10">
        <v>140</v>
      </c>
      <c r="G101" s="10">
        <v>50000</v>
      </c>
    </row>
    <row r="102" spans="1:7" x14ac:dyDescent="0.25">
      <c r="A102" s="32"/>
      <c r="B102" s="8" t="s">
        <v>115</v>
      </c>
      <c r="C102" s="8"/>
      <c r="D102" s="9"/>
      <c r="E102" s="40"/>
      <c r="F102" s="8"/>
      <c r="G102" s="8">
        <v>2012</v>
      </c>
    </row>
    <row r="103" spans="1:7" x14ac:dyDescent="0.25">
      <c r="A103" s="31" t="s">
        <v>112</v>
      </c>
      <c r="B103" t="s">
        <v>116</v>
      </c>
      <c r="C103" t="s">
        <v>117</v>
      </c>
      <c r="D103" s="12">
        <v>4152</v>
      </c>
      <c r="E103" s="59">
        <v>400000</v>
      </c>
      <c r="F103" s="13">
        <f>E101/D101</f>
        <v>136.53013653013653</v>
      </c>
      <c r="G103" s="13">
        <v>168000</v>
      </c>
    </row>
    <row r="104" spans="1:7" x14ac:dyDescent="0.25">
      <c r="A104" s="31"/>
      <c r="B104" t="s">
        <v>118</v>
      </c>
      <c r="E104" s="59"/>
      <c r="G104">
        <v>2016</v>
      </c>
    </row>
    <row r="105" spans="1:7" x14ac:dyDescent="0.25">
      <c r="B105" t="s">
        <v>119</v>
      </c>
      <c r="E105" s="59"/>
    </row>
    <row r="106" spans="1:7" x14ac:dyDescent="0.25">
      <c r="A106" s="32" t="s">
        <v>120</v>
      </c>
      <c r="B106" s="8" t="s">
        <v>121</v>
      </c>
      <c r="C106" s="8" t="s">
        <v>122</v>
      </c>
      <c r="D106" s="9">
        <v>3340</v>
      </c>
      <c r="E106" s="40">
        <v>425000</v>
      </c>
      <c r="F106" s="10">
        <v>82</v>
      </c>
      <c r="G106" s="10">
        <v>35000</v>
      </c>
    </row>
    <row r="107" spans="1:7" x14ac:dyDescent="0.25">
      <c r="A107" s="32"/>
      <c r="B107" s="8" t="s">
        <v>123</v>
      </c>
      <c r="C107" s="8"/>
      <c r="D107" s="9"/>
      <c r="E107" s="40"/>
      <c r="F107" s="8"/>
      <c r="G107" s="8">
        <v>2015</v>
      </c>
    </row>
    <row r="108" spans="1:7" x14ac:dyDescent="0.25">
      <c r="A108" s="31" t="s">
        <v>120</v>
      </c>
      <c r="B108" t="s">
        <v>124</v>
      </c>
      <c r="C108" t="s">
        <v>125</v>
      </c>
      <c r="D108" s="12">
        <v>3082</v>
      </c>
      <c r="E108" s="59">
        <v>325000</v>
      </c>
      <c r="F108" s="13">
        <v>105</v>
      </c>
      <c r="G108" s="13">
        <v>95500</v>
      </c>
    </row>
    <row r="109" spans="1:7" x14ac:dyDescent="0.25">
      <c r="A109" s="31"/>
      <c r="B109" t="s">
        <v>126</v>
      </c>
      <c r="E109" s="59"/>
      <c r="G109">
        <v>2013</v>
      </c>
    </row>
    <row r="110" spans="1:7" x14ac:dyDescent="0.25">
      <c r="A110" s="32" t="s">
        <v>120</v>
      </c>
      <c r="B110" s="8" t="s">
        <v>127</v>
      </c>
      <c r="C110" s="8" t="s">
        <v>128</v>
      </c>
      <c r="D110" s="9">
        <v>1686</v>
      </c>
      <c r="E110" s="40">
        <v>200000</v>
      </c>
      <c r="F110" s="10">
        <v>119</v>
      </c>
      <c r="G110" s="10">
        <v>36500</v>
      </c>
    </row>
    <row r="111" spans="1:7" x14ac:dyDescent="0.25">
      <c r="A111" s="32"/>
      <c r="B111" s="8" t="s">
        <v>129</v>
      </c>
      <c r="C111" s="8"/>
      <c r="D111" s="9"/>
      <c r="E111" s="40"/>
      <c r="F111" s="8"/>
      <c r="G111" s="8">
        <v>2014</v>
      </c>
    </row>
    <row r="112" spans="1:7" x14ac:dyDescent="0.25">
      <c r="A112" s="31" t="s">
        <v>130</v>
      </c>
      <c r="B112" t="s">
        <v>131</v>
      </c>
      <c r="C112" t="s">
        <v>54</v>
      </c>
      <c r="D112" s="12">
        <v>1523</v>
      </c>
      <c r="E112" s="59">
        <v>15000</v>
      </c>
      <c r="F112" s="13">
        <v>10</v>
      </c>
      <c r="G112" s="13">
        <v>20000</v>
      </c>
    </row>
    <row r="113" spans="1:8" x14ac:dyDescent="0.25">
      <c r="A113" s="31"/>
      <c r="B113" t="s">
        <v>132</v>
      </c>
      <c r="E113" s="59"/>
      <c r="G113">
        <v>2017</v>
      </c>
    </row>
    <row r="114" spans="1:8" x14ac:dyDescent="0.25">
      <c r="A114" s="32" t="s">
        <v>130</v>
      </c>
      <c r="B114" s="8" t="s">
        <v>133</v>
      </c>
      <c r="C114" s="8" t="s">
        <v>134</v>
      </c>
      <c r="D114" s="9">
        <v>1975</v>
      </c>
      <c r="E114" s="40">
        <v>167000</v>
      </c>
      <c r="F114" s="10">
        <v>85</v>
      </c>
      <c r="G114" s="10">
        <v>80000</v>
      </c>
    </row>
    <row r="115" spans="1:8" x14ac:dyDescent="0.25">
      <c r="A115" s="66"/>
      <c r="B115" s="34" t="s">
        <v>135</v>
      </c>
      <c r="C115" s="34"/>
      <c r="D115" s="67"/>
      <c r="E115" s="45"/>
      <c r="F115" s="34"/>
      <c r="G115" s="34">
        <v>1995</v>
      </c>
    </row>
    <row r="116" spans="1:8" x14ac:dyDescent="0.25">
      <c r="A116" s="33"/>
      <c r="B116" s="16" t="s">
        <v>136</v>
      </c>
      <c r="C116" s="15"/>
      <c r="D116" s="17"/>
      <c r="E116" s="43">
        <f>SUM(E117:E134)/9</f>
        <v>169222.22222222222</v>
      </c>
      <c r="F116" s="43">
        <f>SUM(F117:F134)/9</f>
        <v>74.738104652695398</v>
      </c>
      <c r="G116" s="15"/>
    </row>
    <row r="117" spans="1:8" x14ac:dyDescent="0.25">
      <c r="A117" s="32" t="s">
        <v>137</v>
      </c>
      <c r="B117" s="8" t="s">
        <v>138</v>
      </c>
      <c r="C117" s="8" t="s">
        <v>139</v>
      </c>
      <c r="D117" s="9">
        <v>2076</v>
      </c>
      <c r="E117" s="40">
        <v>110000</v>
      </c>
      <c r="F117" s="10">
        <v>53</v>
      </c>
      <c r="G117" s="10">
        <v>189000</v>
      </c>
    </row>
    <row r="118" spans="1:8" x14ac:dyDescent="0.25">
      <c r="A118" s="32"/>
      <c r="B118" s="8" t="s">
        <v>140</v>
      </c>
      <c r="C118" s="8"/>
      <c r="D118" s="9"/>
      <c r="E118" s="40"/>
      <c r="F118" s="8"/>
      <c r="G118" s="8">
        <v>2008</v>
      </c>
    </row>
    <row r="119" spans="1:8" x14ac:dyDescent="0.25">
      <c r="A119" s="31" t="s">
        <v>141</v>
      </c>
      <c r="B119" t="s">
        <v>142</v>
      </c>
      <c r="C119" t="s">
        <v>143</v>
      </c>
      <c r="D119" s="12">
        <v>1712</v>
      </c>
      <c r="E119" s="36">
        <v>65000</v>
      </c>
      <c r="F119" s="13">
        <v>38</v>
      </c>
      <c r="G119" s="13">
        <v>80000</v>
      </c>
    </row>
    <row r="120" spans="1:8" x14ac:dyDescent="0.25">
      <c r="A120" s="31"/>
      <c r="B120" t="s">
        <v>144</v>
      </c>
      <c r="G120">
        <v>1994</v>
      </c>
    </row>
    <row r="121" spans="1:8" x14ac:dyDescent="0.25">
      <c r="A121" s="32" t="s">
        <v>145</v>
      </c>
      <c r="B121" s="8" t="s">
        <v>146</v>
      </c>
      <c r="C121" s="8" t="s">
        <v>147</v>
      </c>
      <c r="D121" s="9">
        <v>1764</v>
      </c>
      <c r="E121" s="40">
        <v>142500</v>
      </c>
      <c r="F121" s="10">
        <v>81</v>
      </c>
      <c r="G121" s="10">
        <v>115000</v>
      </c>
    </row>
    <row r="122" spans="1:8" x14ac:dyDescent="0.25">
      <c r="A122" s="32"/>
      <c r="B122" s="8" t="s">
        <v>148</v>
      </c>
      <c r="C122" s="8"/>
      <c r="D122" s="9"/>
      <c r="E122" s="40"/>
      <c r="F122" s="8"/>
      <c r="G122" s="8">
        <v>2017</v>
      </c>
      <c r="H122" s="3"/>
    </row>
    <row r="123" spans="1:8" x14ac:dyDescent="0.25">
      <c r="A123" s="31" t="s">
        <v>149</v>
      </c>
      <c r="B123" t="s">
        <v>150</v>
      </c>
      <c r="C123" t="s">
        <v>151</v>
      </c>
      <c r="D123" s="12">
        <v>1576</v>
      </c>
      <c r="E123" s="36">
        <v>95000</v>
      </c>
      <c r="F123" s="13">
        <v>60</v>
      </c>
      <c r="G123" s="13">
        <v>60000</v>
      </c>
    </row>
    <row r="124" spans="1:8" x14ac:dyDescent="0.25">
      <c r="A124" s="31"/>
      <c r="B124" t="s">
        <v>152</v>
      </c>
      <c r="G124">
        <v>2013</v>
      </c>
    </row>
    <row r="125" spans="1:8" ht="13.5" customHeight="1" x14ac:dyDescent="0.25">
      <c r="A125" s="32" t="s">
        <v>153</v>
      </c>
      <c r="B125" s="8" t="s">
        <v>154</v>
      </c>
      <c r="C125" s="8" t="s">
        <v>155</v>
      </c>
      <c r="D125" s="9">
        <v>3082</v>
      </c>
      <c r="E125" s="40">
        <v>345000</v>
      </c>
      <c r="F125" s="10">
        <v>112</v>
      </c>
      <c r="G125" s="10">
        <v>15000</v>
      </c>
    </row>
    <row r="126" spans="1:8" x14ac:dyDescent="0.25">
      <c r="A126" s="32"/>
      <c r="B126" s="8" t="s">
        <v>156</v>
      </c>
      <c r="C126" s="8"/>
      <c r="D126" s="9"/>
      <c r="E126" s="40"/>
      <c r="F126" s="8"/>
      <c r="G126" s="8">
        <v>2016</v>
      </c>
    </row>
    <row r="127" spans="1:8" ht="16.5" customHeight="1" x14ac:dyDescent="0.25">
      <c r="A127" s="31" t="s">
        <v>157</v>
      </c>
      <c r="B127" t="s">
        <v>158</v>
      </c>
      <c r="C127" t="s">
        <v>159</v>
      </c>
      <c r="D127" s="12">
        <v>2468</v>
      </c>
      <c r="E127" s="36">
        <v>385000</v>
      </c>
      <c r="F127" s="13">
        <v>156</v>
      </c>
      <c r="G127" s="13">
        <v>95000</v>
      </c>
    </row>
    <row r="128" spans="1:8" x14ac:dyDescent="0.25">
      <c r="A128" s="31"/>
      <c r="B128" t="s">
        <v>160</v>
      </c>
      <c r="G128">
        <v>2014</v>
      </c>
    </row>
    <row r="129" spans="1:7" x14ac:dyDescent="0.25">
      <c r="A129" s="32" t="s">
        <v>157</v>
      </c>
      <c r="B129" s="8" t="s">
        <v>161</v>
      </c>
      <c r="C129" s="8" t="s">
        <v>162</v>
      </c>
      <c r="D129" s="9">
        <v>1764</v>
      </c>
      <c r="E129" s="40">
        <v>95000</v>
      </c>
      <c r="F129" s="10">
        <v>54</v>
      </c>
      <c r="G129" s="10">
        <v>90000</v>
      </c>
    </row>
    <row r="130" spans="1:7" x14ac:dyDescent="0.25">
      <c r="A130" s="8"/>
      <c r="B130" s="8" t="s">
        <v>163</v>
      </c>
      <c r="C130" s="8"/>
      <c r="D130" s="9"/>
      <c r="E130" s="40"/>
      <c r="F130" s="8"/>
      <c r="G130" s="8">
        <v>2018</v>
      </c>
    </row>
    <row r="131" spans="1:7" x14ac:dyDescent="0.25">
      <c r="A131" t="s">
        <v>157</v>
      </c>
      <c r="B131" t="s">
        <v>164</v>
      </c>
      <c r="C131" t="s">
        <v>165</v>
      </c>
      <c r="D131" s="12">
        <v>3082</v>
      </c>
      <c r="E131" s="36">
        <v>190000</v>
      </c>
      <c r="F131" s="13">
        <v>62</v>
      </c>
      <c r="G131" s="13">
        <v>65000</v>
      </c>
    </row>
    <row r="132" spans="1:7" x14ac:dyDescent="0.25">
      <c r="B132" t="s">
        <v>166</v>
      </c>
      <c r="G132">
        <v>2014</v>
      </c>
    </row>
    <row r="133" spans="1:7" x14ac:dyDescent="0.25">
      <c r="A133" s="8" t="s">
        <v>167</v>
      </c>
      <c r="B133" s="8" t="s">
        <v>168</v>
      </c>
      <c r="C133" s="8" t="s">
        <v>169</v>
      </c>
      <c r="D133" s="9">
        <v>1686</v>
      </c>
      <c r="E133" s="40">
        <v>95500</v>
      </c>
      <c r="F133" s="10">
        <f>E133/D133</f>
        <v>56.642941874258604</v>
      </c>
      <c r="G133" s="10">
        <v>100000</v>
      </c>
    </row>
    <row r="134" spans="1:7" x14ac:dyDescent="0.25">
      <c r="A134" s="34"/>
      <c r="B134" s="34" t="s">
        <v>170</v>
      </c>
      <c r="C134" s="34"/>
      <c r="D134" s="67"/>
      <c r="E134" s="45"/>
      <c r="F134" s="34"/>
      <c r="G134" s="34">
        <v>2016</v>
      </c>
    </row>
    <row r="136" spans="1:7" x14ac:dyDescent="0.25">
      <c r="F136" s="13"/>
    </row>
    <row r="137" spans="1:7" x14ac:dyDescent="0.25">
      <c r="F137" s="13"/>
      <c r="G137" s="13"/>
    </row>
    <row r="139" spans="1:7" x14ac:dyDescent="0.25">
      <c r="F139" s="13"/>
      <c r="G139" s="13"/>
    </row>
    <row r="141" spans="1:7" x14ac:dyDescent="0.25">
      <c r="F141" s="13"/>
      <c r="G141" s="13"/>
    </row>
    <row r="143" spans="1:7" x14ac:dyDescent="0.25">
      <c r="F143" s="13"/>
    </row>
    <row r="145" spans="1:7" x14ac:dyDescent="0.25">
      <c r="F145" s="13"/>
      <c r="G145" s="13"/>
    </row>
    <row r="147" spans="1:7" x14ac:dyDescent="0.25">
      <c r="F147" s="13"/>
      <c r="G147" s="13"/>
    </row>
    <row r="149" spans="1:7" x14ac:dyDescent="0.25">
      <c r="F149" s="13"/>
      <c r="G149" s="13"/>
    </row>
    <row r="151" spans="1:7" x14ac:dyDescent="0.25">
      <c r="F151" s="13"/>
      <c r="G151" s="13"/>
    </row>
    <row r="153" spans="1:7" x14ac:dyDescent="0.25">
      <c r="F153" s="13"/>
      <c r="G153" s="13"/>
    </row>
    <row r="155" spans="1:7" x14ac:dyDescent="0.25">
      <c r="A155" s="35"/>
      <c r="F155" s="13"/>
      <c r="G155" s="13"/>
    </row>
    <row r="157" spans="1:7" x14ac:dyDescent="0.25">
      <c r="F157" s="13"/>
      <c r="G157" s="13"/>
    </row>
    <row r="159" spans="1:7" x14ac:dyDescent="0.25">
      <c r="F159" s="13"/>
      <c r="G159" s="13"/>
    </row>
    <row r="161" spans="6:7" x14ac:dyDescent="0.25">
      <c r="F161" s="13"/>
    </row>
    <row r="162" spans="6:7" x14ac:dyDescent="0.25">
      <c r="F162" s="13"/>
      <c r="G162" s="13"/>
    </row>
    <row r="164" spans="6:7" x14ac:dyDescent="0.25">
      <c r="F164" s="13"/>
      <c r="G164" s="13"/>
    </row>
    <row r="166" spans="6:7" x14ac:dyDescent="0.25">
      <c r="F166" s="13"/>
      <c r="G166" s="13"/>
    </row>
    <row r="168" spans="6:7" x14ac:dyDescent="0.25">
      <c r="F168" s="13"/>
      <c r="G168" s="13"/>
    </row>
    <row r="170" spans="6:7" x14ac:dyDescent="0.25">
      <c r="F170" s="13"/>
      <c r="G170" s="13"/>
    </row>
    <row r="172" spans="6:7" x14ac:dyDescent="0.25">
      <c r="F172" s="13"/>
      <c r="G172" s="13"/>
    </row>
    <row r="174" spans="6:7" x14ac:dyDescent="0.25">
      <c r="F174" s="13"/>
      <c r="G174" s="13"/>
    </row>
    <row r="176" spans="6:7" x14ac:dyDescent="0.25">
      <c r="F176" s="13"/>
      <c r="G176" s="13"/>
    </row>
    <row r="178" spans="6:7" x14ac:dyDescent="0.25">
      <c r="F178" s="13"/>
      <c r="G178" s="13"/>
    </row>
    <row r="180" spans="6:7" x14ac:dyDescent="0.25">
      <c r="F180" s="13"/>
      <c r="G180" s="13"/>
    </row>
    <row r="182" spans="6:7" x14ac:dyDescent="0.25">
      <c r="F182" s="13"/>
      <c r="G182" s="13"/>
    </row>
    <row r="184" spans="6:7" x14ac:dyDescent="0.25">
      <c r="F184" s="13"/>
      <c r="G184" s="13"/>
    </row>
    <row r="186" spans="6:7" x14ac:dyDescent="0.25">
      <c r="F186" s="13"/>
      <c r="G186" s="13"/>
    </row>
    <row r="188" spans="6:7" x14ac:dyDescent="0.25">
      <c r="F188" s="13"/>
      <c r="G188" s="13"/>
    </row>
    <row r="190" spans="6:7" x14ac:dyDescent="0.25">
      <c r="F190" s="13"/>
      <c r="G190" s="13"/>
    </row>
    <row r="192" spans="6:7" x14ac:dyDescent="0.25">
      <c r="F192" s="13"/>
    </row>
    <row r="193" spans="6:7" x14ac:dyDescent="0.25">
      <c r="F193" s="13"/>
    </row>
    <row r="195" spans="6:7" x14ac:dyDescent="0.25">
      <c r="F195" s="13"/>
      <c r="G195" s="13"/>
    </row>
    <row r="197" spans="6:7" x14ac:dyDescent="0.25">
      <c r="F197" s="13"/>
      <c r="G197" s="13"/>
    </row>
    <row r="199" spans="6:7" x14ac:dyDescent="0.25">
      <c r="F199" s="13"/>
      <c r="G199" s="13"/>
    </row>
    <row r="201" spans="6:7" x14ac:dyDescent="0.25">
      <c r="F201" s="13"/>
    </row>
    <row r="203" spans="6:7" x14ac:dyDescent="0.25">
      <c r="F203" s="13"/>
      <c r="G203" s="13"/>
    </row>
    <row r="205" spans="6:7" x14ac:dyDescent="0.25">
      <c r="F205" s="13"/>
      <c r="G205" s="13"/>
    </row>
    <row r="207" spans="6:7" x14ac:dyDescent="0.25">
      <c r="F207" s="13"/>
      <c r="G207" s="13"/>
    </row>
    <row r="209" spans="6:7" x14ac:dyDescent="0.25">
      <c r="F209" s="6"/>
      <c r="G209" s="13"/>
    </row>
    <row r="211" spans="6:7" x14ac:dyDescent="0.25">
      <c r="F211" s="13"/>
      <c r="G211" s="13"/>
    </row>
    <row r="213" spans="6:7" x14ac:dyDescent="0.25">
      <c r="F213" s="13"/>
      <c r="G213" s="13"/>
    </row>
    <row r="215" spans="6:7" x14ac:dyDescent="0.25">
      <c r="F215" s="13"/>
      <c r="G215" s="13"/>
    </row>
    <row r="217" spans="6:7" x14ac:dyDescent="0.25">
      <c r="F217" s="13"/>
      <c r="G217" s="13"/>
    </row>
    <row r="219" spans="6:7" x14ac:dyDescent="0.25">
      <c r="F219" s="13"/>
      <c r="G219" s="13"/>
    </row>
    <row r="221" spans="6:7" x14ac:dyDescent="0.25">
      <c r="F221" s="6"/>
      <c r="G221" s="13"/>
    </row>
    <row r="223" spans="6:7" x14ac:dyDescent="0.25">
      <c r="F223" s="13"/>
      <c r="G223" s="13"/>
    </row>
    <row r="225" spans="6:7" x14ac:dyDescent="0.25">
      <c r="F225" s="13"/>
    </row>
    <row r="227" spans="6:7" x14ac:dyDescent="0.25">
      <c r="F227" s="13"/>
      <c r="G227" s="13"/>
    </row>
    <row r="229" spans="6:7" x14ac:dyDescent="0.25">
      <c r="F229" s="13"/>
      <c r="G229" s="13"/>
    </row>
    <row r="233" spans="6:7" x14ac:dyDescent="0.25">
      <c r="F233" s="13"/>
      <c r="G233" s="13"/>
    </row>
    <row r="235" spans="6:7" x14ac:dyDescent="0.25">
      <c r="F235" s="13"/>
      <c r="G235" s="13"/>
    </row>
    <row r="237" spans="6:7" x14ac:dyDescent="0.25">
      <c r="F237" s="13"/>
      <c r="G237" s="13"/>
    </row>
    <row r="239" spans="6:7" x14ac:dyDescent="0.25">
      <c r="F239" s="13"/>
      <c r="G239" s="13"/>
    </row>
    <row r="241" spans="6:7" x14ac:dyDescent="0.25">
      <c r="F241" s="13"/>
      <c r="G241" s="13"/>
    </row>
    <row r="243" spans="6:7" x14ac:dyDescent="0.25">
      <c r="F243" s="13"/>
      <c r="G243" s="13"/>
    </row>
    <row r="245" spans="6:7" x14ac:dyDescent="0.25">
      <c r="F245" s="13"/>
      <c r="G245" s="13"/>
    </row>
    <row r="247" spans="6:7" x14ac:dyDescent="0.25">
      <c r="F247" s="13"/>
      <c r="G247" s="13"/>
    </row>
    <row r="250" spans="6:7" x14ac:dyDescent="0.25">
      <c r="F250" s="13"/>
      <c r="G250" s="13"/>
    </row>
    <row r="252" spans="6:7" x14ac:dyDescent="0.25">
      <c r="F252" s="13"/>
      <c r="G252" s="13"/>
    </row>
    <row r="254" spans="6:7" x14ac:dyDescent="0.25">
      <c r="F254" s="13"/>
      <c r="G254" s="13"/>
    </row>
    <row r="256" spans="6:7" x14ac:dyDescent="0.25">
      <c r="F256" s="13"/>
      <c r="G256" s="13"/>
    </row>
    <row r="258" spans="4:7" x14ac:dyDescent="0.25">
      <c r="F258" s="13"/>
      <c r="G258" s="13"/>
    </row>
    <row r="260" spans="4:7" x14ac:dyDescent="0.25">
      <c r="F260" s="13"/>
      <c r="G260" s="13"/>
    </row>
    <row r="262" spans="4:7" x14ac:dyDescent="0.25">
      <c r="F262" s="13"/>
      <c r="G262" s="13"/>
    </row>
    <row r="265" spans="4:7" x14ac:dyDescent="0.25">
      <c r="F265" s="13"/>
      <c r="G265" s="13"/>
    </row>
    <row r="267" spans="4:7" x14ac:dyDescent="0.25">
      <c r="F267" s="13"/>
      <c r="G267" s="13"/>
    </row>
    <row r="269" spans="4:7" x14ac:dyDescent="0.25">
      <c r="F269" s="13"/>
      <c r="G269" s="13"/>
    </row>
    <row r="270" spans="4:7" x14ac:dyDescent="0.25">
      <c r="D270" s="65"/>
    </row>
    <row r="271" spans="4:7" x14ac:dyDescent="0.25">
      <c r="F271" s="13"/>
      <c r="G271" s="13"/>
    </row>
    <row r="272" spans="4:7" x14ac:dyDescent="0.25">
      <c r="D272" s="65"/>
    </row>
    <row r="273" spans="6:7" x14ac:dyDescent="0.25">
      <c r="F273" s="13"/>
      <c r="G273" s="13"/>
    </row>
    <row r="275" spans="6:7" x14ac:dyDescent="0.25">
      <c r="F275" s="13"/>
      <c r="G275" s="13"/>
    </row>
    <row r="277" spans="6:7" x14ac:dyDescent="0.25">
      <c r="F277" s="13"/>
      <c r="G277" s="13"/>
    </row>
    <row r="279" spans="6:7" x14ac:dyDescent="0.25">
      <c r="F279" s="13"/>
      <c r="G279" s="13"/>
    </row>
    <row r="281" spans="6:7" x14ac:dyDescent="0.25">
      <c r="F281" s="13"/>
      <c r="G281" s="13"/>
    </row>
    <row r="283" spans="6:7" x14ac:dyDescent="0.25">
      <c r="F283" s="13"/>
      <c r="G283" s="13"/>
    </row>
    <row r="285" spans="6:7" x14ac:dyDescent="0.25">
      <c r="F285" s="13"/>
      <c r="G285" s="13"/>
    </row>
    <row r="287" spans="6:7" x14ac:dyDescent="0.25">
      <c r="F287" s="13"/>
      <c r="G287" s="13"/>
    </row>
    <row r="289" spans="6:7" x14ac:dyDescent="0.25">
      <c r="F289" s="13"/>
      <c r="G289" s="13"/>
    </row>
    <row r="291" spans="6:7" x14ac:dyDescent="0.25">
      <c r="F291" s="13"/>
      <c r="G291" s="13"/>
    </row>
    <row r="293" spans="6:7" x14ac:dyDescent="0.25">
      <c r="F293" s="13"/>
      <c r="G293" s="13"/>
    </row>
    <row r="298" spans="6:7" x14ac:dyDescent="0.25">
      <c r="F298" s="13"/>
      <c r="G298" s="13"/>
    </row>
    <row r="300" spans="6:7" x14ac:dyDescent="0.25">
      <c r="F300" s="13"/>
      <c r="G300" s="13"/>
    </row>
    <row r="302" spans="6:7" x14ac:dyDescent="0.25">
      <c r="F302" s="13"/>
      <c r="G302" s="13"/>
    </row>
    <row r="304" spans="6:7" x14ac:dyDescent="0.25">
      <c r="F304" s="13"/>
      <c r="G304" s="13"/>
    </row>
    <row r="306" spans="6:7" x14ac:dyDescent="0.25">
      <c r="F306" s="13"/>
      <c r="G306" s="13"/>
    </row>
    <row r="308" spans="6:7" x14ac:dyDescent="0.25">
      <c r="F308" s="13"/>
      <c r="G308" s="13"/>
    </row>
    <row r="310" spans="6:7" x14ac:dyDescent="0.25">
      <c r="F310" s="13"/>
      <c r="G310" s="13"/>
    </row>
    <row r="312" spans="6:7" x14ac:dyDescent="0.25">
      <c r="F312" s="13"/>
      <c r="G312" s="13"/>
    </row>
  </sheetData>
  <mergeCells count="1">
    <mergeCell ref="A1:G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08c744-9d0f-47c6-a986-42ad0856594c" xsi:nil="true"/>
    <lcf76f155ced4ddcb4097134ff3c332f xmlns="825d4380-7fc2-48e4-a0e7-6dd195df00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B4B0138EF79428C31937ABFD7F29F" ma:contentTypeVersion="15" ma:contentTypeDescription="Create a new document." ma:contentTypeScope="" ma:versionID="a7113a65b17ac0f290c611cc1549da05">
  <xsd:schema xmlns:xsd="http://www.w3.org/2001/XMLSchema" xmlns:xs="http://www.w3.org/2001/XMLSchema" xmlns:p="http://schemas.microsoft.com/office/2006/metadata/properties" xmlns:ns2="825d4380-7fc2-48e4-a0e7-6dd195df0031" xmlns:ns3="b208c744-9d0f-47c6-a986-42ad0856594c" targetNamespace="http://schemas.microsoft.com/office/2006/metadata/properties" ma:root="true" ma:fieldsID="f20e58d427f7267387d2bdba645c58e9" ns2:_="" ns3:_="">
    <xsd:import namespace="825d4380-7fc2-48e4-a0e7-6dd195df0031"/>
    <xsd:import namespace="b208c744-9d0f-47c6-a986-42ad085659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d4380-7fc2-48e4-a0e7-6dd195df0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a7c68a5-68fe-412f-91c8-59b035540f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8c744-9d0f-47c6-a986-42ad085659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6e06522-566e-480f-9cb8-20cde4289a16}" ma:internalName="TaxCatchAll" ma:showField="CatchAllData" ma:web="b208c744-9d0f-47c6-a986-42ad085659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9E3DF2-30B5-4344-87B8-C03DF817A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E7297-61B8-45B2-B42A-E4020D6AF08C}">
  <ds:schemaRefs>
    <ds:schemaRef ds:uri="http://schemas.microsoft.com/office/2006/metadata/properties"/>
    <ds:schemaRef ds:uri="http://schemas.microsoft.com/office/infopath/2007/PartnerControls"/>
    <ds:schemaRef ds:uri="b208c744-9d0f-47c6-a986-42ad0856594c"/>
    <ds:schemaRef ds:uri="825d4380-7fc2-48e4-a0e7-6dd195df0031"/>
  </ds:schemaRefs>
</ds:datastoreItem>
</file>

<file path=customXml/itemProps3.xml><?xml version="1.0" encoding="utf-8"?>
<ds:datastoreItem xmlns:ds="http://schemas.openxmlformats.org/officeDocument/2006/customXml" ds:itemID="{870B56A2-60B8-4067-8565-62FFA0277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d4380-7fc2-48e4-a0e7-6dd195df0031"/>
    <ds:schemaRef ds:uri="b208c744-9d0f-47c6-a986-42ad08565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Tiara Smith</dc:creator>
  <cp:keywords/>
  <dc:description/>
  <cp:lastModifiedBy>Mildred Brooks</cp:lastModifiedBy>
  <cp:revision/>
  <cp:lastPrinted>2026-03-19T14:28:41Z</cp:lastPrinted>
  <dcterms:created xsi:type="dcterms:W3CDTF">2023-05-11T13:26:23Z</dcterms:created>
  <dcterms:modified xsi:type="dcterms:W3CDTF">2026-03-19T14:28:46Z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0x010100584B4B0138EF79428C31937ABFD7F29F</vt:lpwstr>
  </property>
  <property fmtid="{D5CDD505-2E9C-101B-9397-08002B2CF9AE}" pid="3" name="MediaServiceImageTags">
    <vt:lpwstr/>
  </property>
</Properties>
</file>