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elandcourts216.sharepoint.com/Management/Governance/Board Files/Other/Unit Transfers/"/>
    </mc:Choice>
  </mc:AlternateContent>
  <xr:revisionPtr revIDLastSave="1" documentId="8_{CF9528FC-23AB-4260-A7A5-FD70F6AFCEEC}" xr6:coauthVersionLast="47" xr6:coauthVersionMax="47" xr10:uidLastSave="{05179749-BF84-4D58-9F63-39159E4CDEB5}"/>
  <bookViews>
    <workbookView xWindow="-120" yWindow="-120" windowWidth="29040" windowHeight="15840" xr2:uid="{BAA31DF0-82C3-43A2-9992-C943102AFC8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7" i="1"/>
  <c r="F5" i="1"/>
  <c r="E4" i="1"/>
  <c r="F8" i="1"/>
  <c r="E101" i="1"/>
  <c r="E73" i="1"/>
  <c r="E60" i="1"/>
  <c r="E41" i="1"/>
  <c r="E7" i="1"/>
  <c r="F10" i="1"/>
  <c r="E22" i="1"/>
  <c r="F14" i="1" l="1"/>
  <c r="F12" i="1"/>
  <c r="F16" i="1"/>
  <c r="F18" i="1"/>
  <c r="F20" i="1"/>
  <c r="F25" i="1" l="1"/>
  <c r="F23" i="1"/>
  <c r="F39" i="1"/>
  <c r="F29" i="1"/>
  <c r="F27" i="1"/>
  <c r="F31" i="1"/>
  <c r="F33" i="1"/>
  <c r="F118" i="1"/>
  <c r="F101" i="1" s="1"/>
  <c r="F88" i="1"/>
  <c r="F80" i="1"/>
  <c r="F78" i="1"/>
  <c r="F76" i="1"/>
  <c r="F74" i="1"/>
  <c r="F71" i="1"/>
  <c r="F69" i="1"/>
  <c r="F67" i="1"/>
  <c r="F65" i="1"/>
  <c r="F63" i="1"/>
  <c r="F61" i="1"/>
  <c r="F58" i="1"/>
  <c r="F56" i="1"/>
  <c r="F54" i="1"/>
  <c r="F52" i="1"/>
  <c r="F50" i="1"/>
  <c r="F48" i="1"/>
  <c r="F46" i="1"/>
  <c r="F44" i="1"/>
  <c r="F42" i="1"/>
  <c r="F37" i="1"/>
  <c r="F35" i="1"/>
  <c r="F73" i="1" l="1"/>
  <c r="F41" i="1"/>
  <c r="F22" i="1"/>
  <c r="F60" i="1"/>
</calcChain>
</file>

<file path=xl/sharedStrings.xml><?xml version="1.0" encoding="utf-8"?>
<sst xmlns="http://schemas.openxmlformats.org/spreadsheetml/2006/main" count="235" uniqueCount="207">
  <si>
    <t>Date</t>
  </si>
  <si>
    <t xml:space="preserve">Unit #       </t>
  </si>
  <si>
    <t xml:space="preserve">  Parcel # </t>
  </si>
  <si>
    <t>Sq. Ft.</t>
  </si>
  <si>
    <t>Sale Price</t>
  </si>
  <si>
    <t>Price per Sq. Ft.</t>
  </si>
  <si>
    <t>Previous Transfer</t>
  </si>
  <si>
    <t>Transfer Ownership</t>
  </si>
  <si>
    <t>Average for Sales in 2023</t>
  </si>
  <si>
    <t>Sept. 2023</t>
  </si>
  <si>
    <t>13415 11E3</t>
  </si>
  <si>
    <t>144-12-336</t>
  </si>
  <si>
    <t>Litmaath to Hubbard</t>
  </si>
  <si>
    <t>Aug. 2023</t>
  </si>
  <si>
    <t>13415 10S4</t>
  </si>
  <si>
    <t>144-12-303</t>
  </si>
  <si>
    <t>McCullough to Hamilton</t>
  </si>
  <si>
    <t>13615 4B</t>
  </si>
  <si>
    <t>144-12-399</t>
  </si>
  <si>
    <t>Gerson to Mieckowaski</t>
  </si>
  <si>
    <t>Jul. 2023</t>
  </si>
  <si>
    <t>13515 3B</t>
  </si>
  <si>
    <t>144-12-365</t>
  </si>
  <si>
    <t>Hamilton to Carson</t>
  </si>
  <si>
    <t>Apr. 2023</t>
  </si>
  <si>
    <t>13515 7B</t>
  </si>
  <si>
    <t>144-12-322</t>
  </si>
  <si>
    <t>Malkin to Cividino/Miller</t>
  </si>
  <si>
    <t>Feb. 2023</t>
  </si>
  <si>
    <t>13415 12-S5</t>
  </si>
  <si>
    <t>144-12-301</t>
  </si>
  <si>
    <t>Slater to Youngner</t>
  </si>
  <si>
    <t>Jan. 2023</t>
  </si>
  <si>
    <t>13415 12 A1 &amp; B1</t>
  </si>
  <si>
    <t>144-12-306/307</t>
  </si>
  <si>
    <t>Green to Voros</t>
  </si>
  <si>
    <t>Average for Sales in 2022</t>
  </si>
  <si>
    <t>Dec. 2022</t>
  </si>
  <si>
    <t>13715 1B</t>
  </si>
  <si>
    <t>144-11-417</t>
  </si>
  <si>
    <t>Wipper to Shepard/Horne</t>
  </si>
  <si>
    <t>13415 9 1B</t>
  </si>
  <si>
    <t>144-12-315</t>
  </si>
  <si>
    <t>Van Oosterhout to Callahan</t>
  </si>
  <si>
    <t>Aug. 2022</t>
  </si>
  <si>
    <t>13705 6A</t>
  </si>
  <si>
    <t>144-12-410</t>
  </si>
  <si>
    <t>Hartland to Ross-Lowenstein</t>
  </si>
  <si>
    <t>13415 7-1A</t>
  </si>
  <si>
    <t>144-12-318</t>
  </si>
  <si>
    <t>Malek to Vidoli</t>
  </si>
  <si>
    <t>May 2022</t>
  </si>
  <si>
    <t>13805 1A</t>
  </si>
  <si>
    <t>144-12-421</t>
  </si>
  <si>
    <t>Hodderson/Platt to Searby</t>
  </si>
  <si>
    <t>144-12-332</t>
  </si>
  <si>
    <t>Carey to Malkin</t>
  </si>
  <si>
    <t>Mar. 2022</t>
  </si>
  <si>
    <t>13515 6A</t>
  </si>
  <si>
    <t>144-12-370</t>
  </si>
  <si>
    <t>Wong to Nettle</t>
  </si>
  <si>
    <t>13415 12 R3</t>
  </si>
  <si>
    <t>Kuebler to Brand</t>
  </si>
  <si>
    <t>13415 C2</t>
  </si>
  <si>
    <t>144-12-327</t>
  </si>
  <si>
    <t>Borchert to Fehsenfeld</t>
  </si>
  <si>
    <t>Average for Sales in 2021</t>
  </si>
  <si>
    <t>Nov. 2021</t>
  </si>
  <si>
    <t>13805 3B</t>
  </si>
  <si>
    <t>144-12-431</t>
  </si>
  <si>
    <t>Herbruck/Donahue-Sempliner</t>
  </si>
  <si>
    <t>Oct. 2021</t>
  </si>
  <si>
    <t>13415 -12-E2</t>
  </si>
  <si>
    <t>144-12-319</t>
  </si>
  <si>
    <t>Dodson to Scillia/Dobyns</t>
  </si>
  <si>
    <t>Sept. 2021</t>
  </si>
  <si>
    <t>13415 -11-1B</t>
  </si>
  <si>
    <t>144-12-311</t>
  </si>
  <si>
    <t>Sears to Sedano</t>
  </si>
  <si>
    <t>Jul. 2021</t>
  </si>
  <si>
    <t>13615-4A</t>
  </si>
  <si>
    <t>144-12-398</t>
  </si>
  <si>
    <t>Berkman to O'Conner</t>
  </si>
  <si>
    <t>Apr. 2021</t>
  </si>
  <si>
    <t>13615 -A2</t>
  </si>
  <si>
    <t>144-12-386</t>
  </si>
  <si>
    <t>Hildebrand to Bragg/Blake</t>
  </si>
  <si>
    <t>13415-G4</t>
  </si>
  <si>
    <t>Goin to Willkomm</t>
  </si>
  <si>
    <t>144-12-349</t>
  </si>
  <si>
    <t>Average for Sales in 2020</t>
  </si>
  <si>
    <t>Dec, 20</t>
  </si>
  <si>
    <t>13901 - 6B</t>
  </si>
  <si>
    <t>144-12-446</t>
  </si>
  <si>
    <t>No record</t>
  </si>
  <si>
    <t>Carter to Honig-Weinberger</t>
  </si>
  <si>
    <t>Oct, 20</t>
  </si>
  <si>
    <t>13801 - 2B</t>
  </si>
  <si>
    <t>144-12-425</t>
  </si>
  <si>
    <t>Krumholz to Reaze</t>
  </si>
  <si>
    <t>13705-1A</t>
  </si>
  <si>
    <t>144-12-400</t>
  </si>
  <si>
    <t>Makesh to Davidson</t>
  </si>
  <si>
    <t>Sept, 20</t>
  </si>
  <si>
    <t>13705 - 2B</t>
  </si>
  <si>
    <t>144-12-203</t>
  </si>
  <si>
    <t>Garon to Hildebrand</t>
  </si>
  <si>
    <t>13705 -5A</t>
  </si>
  <si>
    <t>144-12-408</t>
  </si>
  <si>
    <t>Robertson to Cole</t>
  </si>
  <si>
    <t xml:space="preserve">13415 10 -S5                       </t>
  </si>
  <si>
    <t xml:space="preserve"> 144-12-302</t>
  </si>
  <si>
    <t>Lauer to Joseph</t>
  </si>
  <si>
    <t>Sept ‘20</t>
  </si>
  <si>
    <t xml:space="preserve">13415 12 -A &amp; B1                 </t>
  </si>
  <si>
    <t xml:space="preserve">144-12-306 </t>
  </si>
  <si>
    <t>Kaufman to Green</t>
  </si>
  <si>
    <t>13615 -2C</t>
  </si>
  <si>
    <t xml:space="preserve"> 144-12-540</t>
  </si>
  <si>
    <t xml:space="preserve">Former (2 &amp; 3B) </t>
  </si>
  <si>
    <t>Smith to Jackson</t>
  </si>
  <si>
    <t>Aug ‘20</t>
  </si>
  <si>
    <t xml:space="preserve">13515 -2A                                </t>
  </si>
  <si>
    <t xml:space="preserve"> 144-12-362</t>
  </si>
  <si>
    <t>Green to Devereaux</t>
  </si>
  <si>
    <t xml:space="preserve">13705 -4B </t>
  </si>
  <si>
    <t>144-12-407</t>
  </si>
  <si>
    <t>Sieck to Wolk</t>
  </si>
  <si>
    <t>13805-4B</t>
  </si>
  <si>
    <t xml:space="preserve"> 144-12-435</t>
  </si>
  <si>
    <t>Azre/Rachitskaya to Lyman</t>
  </si>
  <si>
    <t>May ‘20</t>
  </si>
  <si>
    <t xml:space="preserve">13415-12R3 </t>
  </si>
  <si>
    <t>Fleischman to Keubler</t>
  </si>
  <si>
    <t xml:space="preserve">13801-1A </t>
  </si>
  <si>
    <t>144-12-418</t>
  </si>
  <si>
    <t>Wismar to Nigro</t>
  </si>
  <si>
    <t>Average for 10 Sales in 2019</t>
  </si>
  <si>
    <t>Dec ‘19</t>
  </si>
  <si>
    <t xml:space="preserve">13415-10D2 </t>
  </si>
  <si>
    <t>144-12-326</t>
  </si>
  <si>
    <t>CCF to Poseidon</t>
  </si>
  <si>
    <t>Nov ‘19</t>
  </si>
  <si>
    <t>13415- 11H4</t>
  </si>
  <si>
    <t>144-12-350</t>
  </si>
  <si>
    <t>Sande to Travalia</t>
  </si>
  <si>
    <t>Oct ‘19</t>
  </si>
  <si>
    <t xml:space="preserve">13415-08C2 </t>
  </si>
  <si>
    <t>144-12-329</t>
  </si>
  <si>
    <t>Lee/Rock to Garon</t>
  </si>
  <si>
    <t>Aug ‘19</t>
  </si>
  <si>
    <t xml:space="preserve">13615-2A </t>
  </si>
  <si>
    <t>144-12-389</t>
  </si>
  <si>
    <t>Swagger to Hildebrand</t>
  </si>
  <si>
    <t>Jul ‘19</t>
  </si>
  <si>
    <t>13705-1B</t>
  </si>
  <si>
    <t>144-12-401</t>
  </si>
  <si>
    <t>Coakley to McKelvey</t>
  </si>
  <si>
    <t>May ‘19</t>
  </si>
  <si>
    <t xml:space="preserve">13415-09F3 </t>
  </si>
  <si>
    <t>144-12-341</t>
  </si>
  <si>
    <t>Budden to Yeomans/Salvador</t>
  </si>
  <si>
    <t xml:space="preserve">13415-11C2 </t>
  </si>
  <si>
    <t>144-12-323</t>
  </si>
  <si>
    <t>Piepenburg to Falco</t>
  </si>
  <si>
    <t>13515-1B</t>
  </si>
  <si>
    <t>144-12-361</t>
  </si>
  <si>
    <t>Wilson to Reinberg</t>
  </si>
  <si>
    <t>Jan ‘19</t>
  </si>
  <si>
    <t xml:space="preserve">13805-4A </t>
  </si>
  <si>
    <t>144-12-434</t>
  </si>
  <si>
    <t>Tarrasco to Murphy</t>
  </si>
  <si>
    <t>Dec. 2023</t>
  </si>
  <si>
    <t>McGuire to Trier</t>
  </si>
  <si>
    <t>Davidson to McCombe</t>
  </si>
  <si>
    <t>13705 1A</t>
  </si>
  <si>
    <t>13415 9A1</t>
  </si>
  <si>
    <t>144-12-314</t>
  </si>
  <si>
    <t>13415 9E3</t>
  </si>
  <si>
    <t>144-12-340</t>
  </si>
  <si>
    <t>Mar. 2024</t>
  </si>
  <si>
    <t>Nilson to Williams</t>
  </si>
  <si>
    <t>Apr. 2024</t>
  </si>
  <si>
    <t>13515-7A</t>
  </si>
  <si>
    <t>144-12-372</t>
  </si>
  <si>
    <t>Sherwin to Voorhees</t>
  </si>
  <si>
    <t>June 2024</t>
  </si>
  <si>
    <t>Average for Sales in 2024</t>
  </si>
  <si>
    <t>Carson to Miller</t>
  </si>
  <si>
    <t>Oct. 2024</t>
  </si>
  <si>
    <t>13805-1B</t>
  </si>
  <si>
    <t>144-12-420</t>
  </si>
  <si>
    <t>Searby to Piepenburg</t>
  </si>
  <si>
    <t>Murphy to Piepenburg</t>
  </si>
  <si>
    <t>Dec. 2024</t>
  </si>
  <si>
    <t>13415-11B1</t>
  </si>
  <si>
    <t>Sedano to Nichols</t>
  </si>
  <si>
    <t>Nov.2024</t>
  </si>
  <si>
    <t>13705-6B</t>
  </si>
  <si>
    <t>144-12-411</t>
  </si>
  <si>
    <t>Mahoney to Taylor</t>
  </si>
  <si>
    <t>Average for Sales in 2025</t>
  </si>
  <si>
    <t>Mar. 2025</t>
  </si>
  <si>
    <t>13415-8D2</t>
  </si>
  <si>
    <t>144-12-330</t>
  </si>
  <si>
    <t>Young to Lyman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</si>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</sst>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\-yy;@"/>
    <numFmt numFmtId="165" formatCode="&quot;$&quot;#,##0"/>
    <numFmt numFmtId="166" formatCode="0_);[Red]\(0\)"/>
    <numFmt numFmtId="167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8" fontId="0" fillId="0" borderId="0" xfId="0" applyNumberFormat="1"/>
    <xf numFmtId="164" fontId="0" fillId="3" borderId="0" xfId="0" applyNumberForma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6" fontId="0" fillId="3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center"/>
    </xf>
    <xf numFmtId="6" fontId="0" fillId="0" borderId="0" xfId="0" applyNumberFormat="1"/>
    <xf numFmtId="165" fontId="0" fillId="0" borderId="0" xfId="0" applyNumberFormat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6" fontId="1" fillId="2" borderId="0" xfId="0" applyNumberFormat="1" applyFont="1" applyFill="1"/>
    <xf numFmtId="165" fontId="0" fillId="2" borderId="0" xfId="0" applyNumberFormat="1" applyFill="1"/>
    <xf numFmtId="6" fontId="1" fillId="0" borderId="0" xfId="0" applyNumberFormat="1" applyFont="1"/>
    <xf numFmtId="166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6" fontId="1" fillId="2" borderId="1" xfId="0" applyNumberFormat="1" applyFont="1" applyFill="1" applyBorder="1"/>
    <xf numFmtId="38" fontId="1" fillId="2" borderId="1" xfId="0" applyNumberFormat="1" applyFont="1" applyFill="1" applyBorder="1"/>
    <xf numFmtId="6" fontId="1" fillId="3" borderId="0" xfId="0" applyNumberFormat="1" applyFont="1" applyFill="1"/>
    <xf numFmtId="166" fontId="0" fillId="3" borderId="0" xfId="0" applyNumberFormat="1" applyFill="1"/>
    <xf numFmtId="0" fontId="0" fillId="2" borderId="3" xfId="0" applyFill="1" applyBorder="1"/>
    <xf numFmtId="0" fontId="1" fillId="2" borderId="3" xfId="0" applyFont="1" applyFill="1" applyBorder="1"/>
    <xf numFmtId="0" fontId="0" fillId="2" borderId="3" xfId="0" applyFill="1" applyBorder="1" applyAlignment="1">
      <alignment horizontal="center"/>
    </xf>
    <xf numFmtId="164" fontId="0" fillId="0" borderId="0" xfId="0" applyNumberFormat="1"/>
    <xf numFmtId="164" fontId="0" fillId="3" borderId="0" xfId="0" applyNumberFormat="1" applyFill="1"/>
    <xf numFmtId="164" fontId="0" fillId="2" borderId="0" xfId="0" applyNumberFormat="1" applyFill="1"/>
    <xf numFmtId="0" fontId="0" fillId="3" borderId="1" xfId="0" applyFill="1" applyBorder="1"/>
    <xf numFmtId="16" fontId="0" fillId="0" borderId="0" xfId="0" applyNumberFormat="1"/>
    <xf numFmtId="167" fontId="0" fillId="0" borderId="0" xfId="1" applyNumberFormat="1" applyFont="1"/>
    <xf numFmtId="167" fontId="0" fillId="3" borderId="0" xfId="1" applyNumberFormat="1" applyFont="1" applyFill="1" applyAlignment="1">
      <alignment horizontal="right"/>
    </xf>
    <xf numFmtId="167" fontId="1" fillId="0" borderId="1" xfId="1" applyNumberFormat="1" applyFont="1" applyBorder="1" applyAlignment="1">
      <alignment horizontal="center" wrapText="1"/>
    </xf>
    <xf numFmtId="167" fontId="0" fillId="3" borderId="0" xfId="1" applyNumberFormat="1" applyFont="1" applyFill="1" applyAlignment="1">
      <alignment horizontal="center"/>
    </xf>
    <xf numFmtId="167" fontId="0" fillId="3" borderId="0" xfId="1" applyNumberFormat="1" applyFont="1" applyFill="1"/>
    <xf numFmtId="167" fontId="0" fillId="0" borderId="0" xfId="1" applyNumberFormat="1" applyFont="1" applyAlignment="1">
      <alignment horizontal="right"/>
    </xf>
    <xf numFmtId="167" fontId="0" fillId="0" borderId="0" xfId="1" applyNumberFormat="1" applyFont="1" applyAlignment="1">
      <alignment horizontal="center"/>
    </xf>
    <xf numFmtId="167" fontId="1" fillId="2" borderId="0" xfId="1" applyNumberFormat="1" applyFont="1" applyFill="1"/>
    <xf numFmtId="167" fontId="1" fillId="2" borderId="1" xfId="1" applyNumberFormat="1" applyFont="1" applyFill="1" applyBorder="1"/>
    <xf numFmtId="167" fontId="0" fillId="3" borderId="1" xfId="1" applyNumberFormat="1" applyFont="1" applyFill="1" applyBorder="1"/>
    <xf numFmtId="5" fontId="0" fillId="0" borderId="0" xfId="0" applyNumberFormat="1"/>
    <xf numFmtId="6" fontId="1" fillId="2" borderId="2" xfId="0" applyNumberFormat="1" applyFont="1" applyFill="1" applyBorder="1"/>
    <xf numFmtId="0" fontId="1" fillId="0" borderId="2" xfId="0" applyFont="1" applyBorder="1"/>
    <xf numFmtId="17" fontId="0" fillId="0" borderId="0" xfId="0" applyNumberFormat="1"/>
    <xf numFmtId="17" fontId="0" fillId="0" borderId="0" xfId="0" quotePrefix="1" applyNumberFormat="1" applyAlignment="1">
      <alignment horizontal="left"/>
    </xf>
    <xf numFmtId="0" fontId="0" fillId="3" borderId="0" xfId="0" quotePrefix="1" applyFill="1"/>
    <xf numFmtId="0" fontId="1" fillId="2" borderId="2" xfId="0" applyFont="1" applyFill="1" applyBorder="1"/>
    <xf numFmtId="17" fontId="0" fillId="3" borderId="0" xfId="0" applyNumberFormat="1" applyFill="1"/>
    <xf numFmtId="5" fontId="0" fillId="3" borderId="0" xfId="0" applyNumberFormat="1" applyFill="1"/>
    <xf numFmtId="167" fontId="0" fillId="3" borderId="0" xfId="1" applyNumberFormat="1" applyFont="1" applyFill="1" applyBorder="1" applyAlignment="1">
      <alignment horizontal="center"/>
    </xf>
    <xf numFmtId="167" fontId="1" fillId="2" borderId="3" xfId="1" applyNumberFormat="1" applyFont="1" applyFill="1" applyBorder="1"/>
    <xf numFmtId="167" fontId="1" fillId="2" borderId="2" xfId="1" applyNumberFormat="1" applyFont="1" applyFill="1" applyBorder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167" fontId="0" fillId="0" borderId="0" xfId="1" applyNumberFormat="1" applyFont="1" applyFill="1"/>
    <xf numFmtId="1" fontId="0" fillId="0" borderId="0" xfId="0" applyNumberFormat="1"/>
    <xf numFmtId="167" fontId="0" fillId="0" borderId="0" xfId="1" applyNumberFormat="1" applyFont="1" applyFill="1" applyAlignment="1">
      <alignment horizontal="right"/>
    </xf>
    <xf numFmtId="167" fontId="0" fillId="0" borderId="0" xfId="1" applyNumberFormat="1" applyFont="1" applyFill="1" applyAlignment="1">
      <alignment horizontal="center"/>
    </xf>
    <xf numFmtId="49" fontId="0" fillId="3" borderId="0" xfId="0" applyNumberFormat="1" applyFill="1"/>
    <xf numFmtId="164" fontId="0" fillId="0" borderId="0" xfId="0" applyNumberFormat="1" applyAlignment="1">
      <alignment horizontal="left"/>
    </xf>
    <xf numFmtId="9" fontId="0" fillId="0" borderId="0" xfId="0" applyNumberFormat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49" fontId="1" fillId="4" borderId="0" xfId="0" applyNumberFormat="1" applyFont="1" applyFill="1" applyAlignment="1">
      <alignment horizontal="center" wrapText="1"/>
    </xf>
    <xf numFmtId="49" fontId="3" fillId="4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59F0-70F8-4397-869F-030AFF846723}">
  <sheetPr>
    <pageSetUpPr fitToPage="1"/>
  </sheetPr>
  <dimension ref="A1:H297"/>
  <sheetViews>
    <sheetView tabSelected="1" zoomScale="120" zoomScaleNormal="120" workbookViewId="0">
      <selection activeCell="L3" sqref="L3"/>
    </sheetView>
  </sheetViews>
  <sheetFormatPr defaultRowHeight="15" x14ac:dyDescent="0.25"/>
  <cols>
    <col min="1" max="1" width="11.140625" customWidth="1"/>
    <col min="2" max="2" width="27.5703125" customWidth="1"/>
    <col min="3" max="3" width="15.42578125" customWidth="1"/>
    <col min="4" max="4" width="8.140625" style="12" customWidth="1"/>
    <col min="5" max="5" width="12.5703125" style="36" bestFit="1" customWidth="1"/>
    <col min="6" max="6" width="10.140625" customWidth="1"/>
    <col min="7" max="7" width="13" bestFit="1" customWidth="1"/>
  </cols>
  <sheetData>
    <row r="1" spans="1:8" ht="26.25" customHeight="1" x14ac:dyDescent="0.25">
      <c r="A1" s="68" t="s">
        <v>206</v>
      </c>
      <c r="B1" s="69"/>
      <c r="C1" s="69"/>
      <c r="D1" s="69"/>
      <c r="E1" s="69"/>
      <c r="F1" s="69"/>
      <c r="G1" s="69"/>
    </row>
    <row r="2" spans="1:8" ht="48.75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38" t="s">
        <v>4</v>
      </c>
      <c r="F2" s="2" t="s">
        <v>5</v>
      </c>
      <c r="G2" s="1" t="s">
        <v>6</v>
      </c>
      <c r="H2" s="3"/>
    </row>
    <row r="3" spans="1:8" ht="19.5" customHeight="1" x14ac:dyDescent="0.25">
      <c r="A3" s="1"/>
      <c r="B3" s="48" t="s">
        <v>7</v>
      </c>
      <c r="C3" s="1"/>
      <c r="D3" s="2"/>
      <c r="E3" s="38"/>
      <c r="F3" s="2"/>
      <c r="G3" s="1"/>
      <c r="H3" s="3"/>
    </row>
    <row r="4" spans="1:8" x14ac:dyDescent="0.25">
      <c r="A4" s="4"/>
      <c r="B4" s="52" t="s">
        <v>201</v>
      </c>
      <c r="C4" s="4"/>
      <c r="D4" s="5"/>
      <c r="E4" s="57">
        <f>+E5/1</f>
        <v>400000</v>
      </c>
      <c r="F4" s="47">
        <f>SUM(F5)/1</f>
        <v>226.75736961451247</v>
      </c>
      <c r="G4" s="4"/>
      <c r="H4" s="6"/>
    </row>
    <row r="5" spans="1:8" x14ac:dyDescent="0.25">
      <c r="A5" t="s">
        <v>202</v>
      </c>
      <c r="B5" t="s">
        <v>203</v>
      </c>
      <c r="C5" t="s">
        <v>204</v>
      </c>
      <c r="D5" s="12">
        <v>1764</v>
      </c>
      <c r="E5" s="58">
        <v>400000</v>
      </c>
      <c r="F5" s="13">
        <f>+E5/D5</f>
        <v>226.75736961451247</v>
      </c>
      <c r="G5" s="59">
        <v>100000</v>
      </c>
      <c r="H5" s="6"/>
    </row>
    <row r="6" spans="1:8" x14ac:dyDescent="0.25">
      <c r="B6" t="s">
        <v>205</v>
      </c>
      <c r="E6" s="58"/>
      <c r="F6" s="13"/>
      <c r="G6">
        <v>2016</v>
      </c>
      <c r="H6" s="6"/>
    </row>
    <row r="7" spans="1:8" x14ac:dyDescent="0.25">
      <c r="A7" s="4"/>
      <c r="B7" s="52" t="s">
        <v>187</v>
      </c>
      <c r="C7" s="4"/>
      <c r="D7" s="5"/>
      <c r="E7" s="57">
        <f>(E16+E18+E20+E14+E12+E10+E8)/7</f>
        <v>384514.28571428574</v>
      </c>
      <c r="F7" s="47">
        <f>SUM(F8:F21)/7</f>
        <v>165.06327496153531</v>
      </c>
      <c r="G7" s="4"/>
      <c r="H7" s="6"/>
    </row>
    <row r="8" spans="1:8" x14ac:dyDescent="0.25">
      <c r="A8" s="8" t="s">
        <v>194</v>
      </c>
      <c r="B8" s="8" t="s">
        <v>195</v>
      </c>
      <c r="C8" s="8" t="s">
        <v>77</v>
      </c>
      <c r="D8" s="9">
        <v>1312</v>
      </c>
      <c r="E8" s="55">
        <v>265600</v>
      </c>
      <c r="F8" s="10">
        <f>+E8/D8</f>
        <v>202.4390243902439</v>
      </c>
      <c r="G8" s="11">
        <v>57000</v>
      </c>
      <c r="H8" s="6"/>
    </row>
    <row r="9" spans="1:8" x14ac:dyDescent="0.25">
      <c r="A9" s="8"/>
      <c r="B9" s="8" t="s">
        <v>196</v>
      </c>
      <c r="C9" s="8"/>
      <c r="D9" s="9"/>
      <c r="E9" s="55"/>
      <c r="F9" s="10"/>
      <c r="G9" s="8">
        <v>2021</v>
      </c>
      <c r="H9" s="6"/>
    </row>
    <row r="10" spans="1:8" x14ac:dyDescent="0.25">
      <c r="A10" t="s">
        <v>197</v>
      </c>
      <c r="B10" t="s">
        <v>198</v>
      </c>
      <c r="C10" t="s">
        <v>199</v>
      </c>
      <c r="D10" s="12">
        <v>3082</v>
      </c>
      <c r="E10" s="58">
        <v>402000</v>
      </c>
      <c r="F10" s="13">
        <f>+E10/D10</f>
        <v>130.43478260869566</v>
      </c>
      <c r="G10" s="14">
        <v>285000</v>
      </c>
      <c r="H10" s="6"/>
    </row>
    <row r="11" spans="1:8" x14ac:dyDescent="0.25">
      <c r="B11" t="s">
        <v>200</v>
      </c>
      <c r="E11" s="58"/>
      <c r="F11" s="20"/>
      <c r="G11" s="60">
        <v>1998</v>
      </c>
      <c r="H11" s="6"/>
    </row>
    <row r="12" spans="1:8" x14ac:dyDescent="0.25">
      <c r="A12" s="8" t="s">
        <v>189</v>
      </c>
      <c r="B12" s="8" t="s">
        <v>190</v>
      </c>
      <c r="C12" s="8" t="s">
        <v>53</v>
      </c>
      <c r="D12" s="9">
        <v>1686</v>
      </c>
      <c r="E12" s="37">
        <v>200000</v>
      </c>
      <c r="F12" s="10">
        <f>E12/D12</f>
        <v>118.62396204033215</v>
      </c>
      <c r="G12" s="11">
        <v>96000</v>
      </c>
      <c r="H12" s="6"/>
    </row>
    <row r="13" spans="1:8" x14ac:dyDescent="0.25">
      <c r="A13" s="8"/>
      <c r="B13" s="8" t="s">
        <v>192</v>
      </c>
      <c r="C13" s="8"/>
      <c r="D13" s="9"/>
      <c r="E13" s="39"/>
      <c r="F13" s="10"/>
      <c r="G13" s="8">
        <v>2022</v>
      </c>
      <c r="H13" s="6"/>
    </row>
    <row r="14" spans="1:8" x14ac:dyDescent="0.25">
      <c r="A14" s="49" t="s">
        <v>189</v>
      </c>
      <c r="B14" t="s">
        <v>169</v>
      </c>
      <c r="C14" t="s">
        <v>191</v>
      </c>
      <c r="D14" s="12">
        <v>1686</v>
      </c>
      <c r="E14" s="59">
        <v>359000</v>
      </c>
      <c r="F14" s="46">
        <f>E14/D14</f>
        <v>212.93001186239621</v>
      </c>
      <c r="G14" s="14">
        <v>85000</v>
      </c>
      <c r="H14" s="6"/>
    </row>
    <row r="15" spans="1:8" x14ac:dyDescent="0.25">
      <c r="B15" t="s">
        <v>193</v>
      </c>
      <c r="E15" s="59"/>
      <c r="G15">
        <v>1994</v>
      </c>
      <c r="H15" s="6"/>
    </row>
    <row r="16" spans="1:8" x14ac:dyDescent="0.25">
      <c r="A16" s="63" t="s">
        <v>186</v>
      </c>
      <c r="B16" s="8" t="s">
        <v>21</v>
      </c>
      <c r="C16" s="8" t="s">
        <v>22</v>
      </c>
      <c r="D16" s="9">
        <v>3252</v>
      </c>
      <c r="E16" s="40">
        <v>575000</v>
      </c>
      <c r="F16" s="54">
        <f>E16/D16</f>
        <v>176.81426814268141</v>
      </c>
      <c r="G16" s="11">
        <v>500000</v>
      </c>
      <c r="H16" s="6"/>
    </row>
    <row r="17" spans="1:8" x14ac:dyDescent="0.25">
      <c r="A17" s="63"/>
      <c r="B17" s="8" t="s">
        <v>188</v>
      </c>
      <c r="C17" s="8"/>
      <c r="D17" s="9"/>
      <c r="E17" s="40"/>
      <c r="F17" s="8"/>
      <c r="G17" s="8">
        <v>2023</v>
      </c>
      <c r="H17" s="6"/>
    </row>
    <row r="18" spans="1:8" x14ac:dyDescent="0.25">
      <c r="A18" t="s">
        <v>182</v>
      </c>
      <c r="B18" t="s">
        <v>183</v>
      </c>
      <c r="C18" t="s">
        <v>184</v>
      </c>
      <c r="D18" s="12">
        <v>3082</v>
      </c>
      <c r="E18" s="61">
        <v>575000</v>
      </c>
      <c r="F18" s="13">
        <f>E18/D18</f>
        <v>186.56716417910448</v>
      </c>
      <c r="G18" s="14">
        <v>335000</v>
      </c>
      <c r="H18" s="6"/>
    </row>
    <row r="19" spans="1:8" x14ac:dyDescent="0.25">
      <c r="B19" t="s">
        <v>185</v>
      </c>
      <c r="E19" s="62"/>
      <c r="F19" s="13"/>
      <c r="G19">
        <v>2005</v>
      </c>
      <c r="H19" s="6"/>
    </row>
    <row r="20" spans="1:8" x14ac:dyDescent="0.25">
      <c r="A20" s="53" t="s">
        <v>180</v>
      </c>
      <c r="B20" s="8" t="s">
        <v>178</v>
      </c>
      <c r="C20" s="8" t="s">
        <v>179</v>
      </c>
      <c r="D20" s="9">
        <v>2468</v>
      </c>
      <c r="E20" s="40">
        <v>315000</v>
      </c>
      <c r="F20" s="54">
        <f>E20/D20</f>
        <v>127.63371150729336</v>
      </c>
      <c r="G20" s="11">
        <v>208000</v>
      </c>
      <c r="H20" s="6"/>
    </row>
    <row r="21" spans="1:8" x14ac:dyDescent="0.25">
      <c r="A21" s="8"/>
      <c r="B21" s="8" t="s">
        <v>181</v>
      </c>
      <c r="C21" s="8"/>
      <c r="D21" s="9"/>
      <c r="E21" s="40"/>
      <c r="F21" s="8"/>
      <c r="G21" s="8">
        <v>2007</v>
      </c>
      <c r="H21" s="6"/>
    </row>
    <row r="22" spans="1:8" x14ac:dyDescent="0.25">
      <c r="A22" s="4"/>
      <c r="B22" s="52" t="s">
        <v>8</v>
      </c>
      <c r="C22" s="4"/>
      <c r="D22" s="5"/>
      <c r="E22" s="57">
        <f>SUM(E23+E25+E27+E29+E31+E33+E35+E37+E39)/9</f>
        <v>319222.22222222225</v>
      </c>
      <c r="F22" s="47">
        <f>SUM(F23:F39)/9</f>
        <v>126.71723063272559</v>
      </c>
      <c r="G22" s="4"/>
      <c r="H22" s="6"/>
    </row>
    <row r="23" spans="1:8" x14ac:dyDescent="0.25">
      <c r="A23" s="8" t="s">
        <v>172</v>
      </c>
      <c r="B23" s="8" t="s">
        <v>175</v>
      </c>
      <c r="C23" s="8" t="s">
        <v>101</v>
      </c>
      <c r="D23" s="9">
        <v>3082</v>
      </c>
      <c r="E23" s="37">
        <v>320000</v>
      </c>
      <c r="F23" s="10">
        <f>E23/D23</f>
        <v>103.82868267358857</v>
      </c>
      <c r="G23" s="11">
        <v>275000</v>
      </c>
      <c r="H23" s="6"/>
    </row>
    <row r="24" spans="1:8" x14ac:dyDescent="0.25">
      <c r="A24" s="8"/>
      <c r="B24" s="8" t="s">
        <v>174</v>
      </c>
      <c r="C24" s="8"/>
      <c r="D24" s="9"/>
      <c r="E24" s="39"/>
      <c r="F24" s="10"/>
      <c r="G24" s="8"/>
      <c r="H24" s="6"/>
    </row>
    <row r="25" spans="1:8" x14ac:dyDescent="0.25">
      <c r="A25" t="s">
        <v>172</v>
      </c>
      <c r="B25" t="s">
        <v>176</v>
      </c>
      <c r="C25" t="s">
        <v>177</v>
      </c>
      <c r="D25" s="12">
        <v>2468</v>
      </c>
      <c r="E25" s="36">
        <v>100000</v>
      </c>
      <c r="F25" s="46">
        <f>E25/D25</f>
        <v>40.518638573743921</v>
      </c>
      <c r="G25" s="14">
        <v>117000</v>
      </c>
      <c r="H25" s="6"/>
    </row>
    <row r="26" spans="1:8" x14ac:dyDescent="0.25">
      <c r="B26" t="s">
        <v>173</v>
      </c>
      <c r="H26" s="6"/>
    </row>
    <row r="27" spans="1:8" x14ac:dyDescent="0.25">
      <c r="A27" s="8" t="s">
        <v>9</v>
      </c>
      <c r="B27" s="8" t="s">
        <v>10</v>
      </c>
      <c r="C27" s="8" t="s">
        <v>11</v>
      </c>
      <c r="D27" s="9">
        <v>1413</v>
      </c>
      <c r="E27" s="37">
        <v>219000</v>
      </c>
      <c r="F27" s="10">
        <f>E27/D27</f>
        <v>154.98938428874735</v>
      </c>
      <c r="G27" s="11">
        <v>12000</v>
      </c>
      <c r="H27" s="6"/>
    </row>
    <row r="28" spans="1:8" x14ac:dyDescent="0.25">
      <c r="A28" s="8"/>
      <c r="B28" s="8" t="s">
        <v>12</v>
      </c>
      <c r="C28" s="8"/>
      <c r="D28" s="9"/>
      <c r="E28" s="39"/>
      <c r="F28" s="10"/>
      <c r="G28" s="8">
        <v>2015</v>
      </c>
      <c r="H28" s="6"/>
    </row>
    <row r="29" spans="1:8" x14ac:dyDescent="0.25">
      <c r="A29" t="s">
        <v>13</v>
      </c>
      <c r="B29" t="s">
        <v>14</v>
      </c>
      <c r="C29" t="s">
        <v>15</v>
      </c>
      <c r="D29" s="12">
        <v>783</v>
      </c>
      <c r="E29" s="36">
        <v>70000</v>
      </c>
      <c r="F29" s="46">
        <f>E29/D29</f>
        <v>89.399744572158369</v>
      </c>
      <c r="G29" s="14">
        <v>40000</v>
      </c>
      <c r="H29" s="6"/>
    </row>
    <row r="30" spans="1:8" x14ac:dyDescent="0.25">
      <c r="B30" t="s">
        <v>16</v>
      </c>
      <c r="G30">
        <v>1993</v>
      </c>
      <c r="H30" s="6"/>
    </row>
    <row r="31" spans="1:8" x14ac:dyDescent="0.25">
      <c r="A31" s="7" t="s">
        <v>13</v>
      </c>
      <c r="B31" s="8" t="s">
        <v>17</v>
      </c>
      <c r="C31" s="8" t="s">
        <v>18</v>
      </c>
      <c r="D31" s="9">
        <v>3082</v>
      </c>
      <c r="E31" s="37">
        <v>300000</v>
      </c>
      <c r="F31" s="10">
        <f>E31/D31</f>
        <v>97.339390006489296</v>
      </c>
      <c r="G31" s="11">
        <v>119000</v>
      </c>
      <c r="H31" s="6"/>
    </row>
    <row r="32" spans="1:8" x14ac:dyDescent="0.25">
      <c r="A32" s="8"/>
      <c r="B32" s="8" t="s">
        <v>19</v>
      </c>
      <c r="C32" s="8"/>
      <c r="D32" s="9"/>
      <c r="E32" s="40"/>
      <c r="F32" s="10"/>
      <c r="G32" s="8">
        <v>2017</v>
      </c>
      <c r="H32" s="6"/>
    </row>
    <row r="33" spans="1:8" x14ac:dyDescent="0.25">
      <c r="A33" s="49" t="s">
        <v>20</v>
      </c>
      <c r="B33" t="s">
        <v>21</v>
      </c>
      <c r="C33" t="s">
        <v>22</v>
      </c>
      <c r="D33" s="12">
        <v>3252</v>
      </c>
      <c r="E33" s="41">
        <v>500000</v>
      </c>
      <c r="F33" s="13">
        <f>E33/D33</f>
        <v>153.75153751537516</v>
      </c>
      <c r="G33" s="14">
        <v>275000</v>
      </c>
      <c r="H33" s="6"/>
    </row>
    <row r="34" spans="1:8" x14ac:dyDescent="0.25">
      <c r="B34" t="s">
        <v>23</v>
      </c>
      <c r="E34" s="42"/>
      <c r="F34" s="13"/>
      <c r="G34">
        <v>2015</v>
      </c>
      <c r="H34" s="6"/>
    </row>
    <row r="35" spans="1:8" x14ac:dyDescent="0.25">
      <c r="A35" s="7" t="s">
        <v>24</v>
      </c>
      <c r="B35" s="8" t="s">
        <v>25</v>
      </c>
      <c r="C35" s="8" t="s">
        <v>26</v>
      </c>
      <c r="D35" s="9">
        <v>3082</v>
      </c>
      <c r="E35" s="37">
        <v>814000</v>
      </c>
      <c r="F35" s="10">
        <f>E35/D35</f>
        <v>264.11421155094092</v>
      </c>
      <c r="G35" s="11">
        <v>734000</v>
      </c>
      <c r="H35" s="6"/>
    </row>
    <row r="36" spans="1:8" x14ac:dyDescent="0.25">
      <c r="A36" s="8"/>
      <c r="B36" s="8" t="s">
        <v>27</v>
      </c>
      <c r="C36" s="8"/>
      <c r="D36" s="9"/>
      <c r="E36" s="40"/>
      <c r="F36" s="10"/>
      <c r="G36" s="8">
        <v>2022</v>
      </c>
      <c r="H36" s="6"/>
    </row>
    <row r="37" spans="1:8" x14ac:dyDescent="0.25">
      <c r="A37" t="s">
        <v>28</v>
      </c>
      <c r="B37" t="s">
        <v>29</v>
      </c>
      <c r="C37" t="s">
        <v>30</v>
      </c>
      <c r="D37" s="12">
        <v>1080</v>
      </c>
      <c r="E37" s="41">
        <v>90000</v>
      </c>
      <c r="F37" s="13">
        <f>E37/D37</f>
        <v>83.333333333333329</v>
      </c>
      <c r="G37" s="14">
        <v>60000</v>
      </c>
      <c r="H37" s="6"/>
    </row>
    <row r="38" spans="1:8" x14ac:dyDescent="0.25">
      <c r="B38" t="s">
        <v>31</v>
      </c>
      <c r="E38" s="42"/>
      <c r="F38" s="13"/>
      <c r="G38">
        <v>2016</v>
      </c>
      <c r="H38" s="6"/>
    </row>
    <row r="39" spans="1:8" x14ac:dyDescent="0.25">
      <c r="A39" s="7" t="s">
        <v>32</v>
      </c>
      <c r="B39" s="8" t="s">
        <v>33</v>
      </c>
      <c r="C39" s="8" t="s">
        <v>34</v>
      </c>
      <c r="D39" s="9">
        <v>3003</v>
      </c>
      <c r="E39" s="37">
        <v>460000</v>
      </c>
      <c r="F39" s="10">
        <f>E39/D39</f>
        <v>153.18015318015318</v>
      </c>
      <c r="G39" s="11">
        <v>410000</v>
      </c>
      <c r="H39" s="6"/>
    </row>
    <row r="40" spans="1:8" x14ac:dyDescent="0.25">
      <c r="A40" s="8"/>
      <c r="B40" s="8" t="s">
        <v>35</v>
      </c>
      <c r="C40" s="8"/>
      <c r="D40" s="9"/>
      <c r="E40" s="40"/>
      <c r="F40" s="10"/>
      <c r="G40" s="8">
        <v>2021</v>
      </c>
      <c r="H40" s="6"/>
    </row>
    <row r="41" spans="1:8" x14ac:dyDescent="0.25">
      <c r="A41" s="15"/>
      <c r="B41" s="16" t="s">
        <v>36</v>
      </c>
      <c r="C41" s="15"/>
      <c r="D41" s="17"/>
      <c r="E41" s="43">
        <f>+(E42+E44+E46+E48+E50+E52+E54+E56+E58)/9</f>
        <v>348377.77777777775</v>
      </c>
      <c r="F41" s="18">
        <f>SUM(F42+F44+F46+F48+F50+F52+F54+F56+F58)/9</f>
        <v>129.74938947218152</v>
      </c>
      <c r="G41" s="19"/>
      <c r="H41" s="6"/>
    </row>
    <row r="42" spans="1:8" x14ac:dyDescent="0.25">
      <c r="A42" t="s">
        <v>37</v>
      </c>
      <c r="B42" t="s">
        <v>38</v>
      </c>
      <c r="C42" t="s">
        <v>39</v>
      </c>
      <c r="D42" s="12">
        <v>2160</v>
      </c>
      <c r="E42" s="36">
        <v>257500</v>
      </c>
      <c r="F42" s="13">
        <f>E42/D42</f>
        <v>119.21296296296296</v>
      </c>
      <c r="G42" s="13">
        <v>215000</v>
      </c>
    </row>
    <row r="43" spans="1:8" x14ac:dyDescent="0.25">
      <c r="B43" t="s">
        <v>40</v>
      </c>
      <c r="F43" s="13"/>
      <c r="G43">
        <v>1997</v>
      </c>
    </row>
    <row r="44" spans="1:8" x14ac:dyDescent="0.25">
      <c r="A44" s="8" t="s">
        <v>37</v>
      </c>
      <c r="B44" s="8" t="s">
        <v>41</v>
      </c>
      <c r="C44" s="8" t="s">
        <v>42</v>
      </c>
      <c r="D44" s="9">
        <v>2468</v>
      </c>
      <c r="E44" s="37">
        <v>260000</v>
      </c>
      <c r="F44" s="10">
        <f>E44/D44</f>
        <v>105.3484602917342</v>
      </c>
      <c r="G44" s="10">
        <v>165000</v>
      </c>
    </row>
    <row r="45" spans="1:8" x14ac:dyDescent="0.25">
      <c r="A45" s="8"/>
      <c r="B45" s="8" t="s">
        <v>43</v>
      </c>
      <c r="C45" s="8"/>
      <c r="D45" s="9"/>
      <c r="E45" s="40"/>
      <c r="F45" s="10"/>
      <c r="G45" s="8">
        <v>1990</v>
      </c>
    </row>
    <row r="46" spans="1:8" x14ac:dyDescent="0.25">
      <c r="A46" t="s">
        <v>44</v>
      </c>
      <c r="B46" t="s">
        <v>45</v>
      </c>
      <c r="C46" t="s">
        <v>46</v>
      </c>
      <c r="D46" s="12">
        <v>3082</v>
      </c>
      <c r="E46" s="36">
        <v>750000</v>
      </c>
      <c r="F46" s="13">
        <f>E46/D46</f>
        <v>243.34847501622323</v>
      </c>
      <c r="G46" s="13">
        <v>207400</v>
      </c>
    </row>
    <row r="47" spans="1:8" x14ac:dyDescent="0.25">
      <c r="B47" t="s">
        <v>47</v>
      </c>
      <c r="G47">
        <v>2005</v>
      </c>
    </row>
    <row r="48" spans="1:8" x14ac:dyDescent="0.25">
      <c r="A48" s="8" t="s">
        <v>44</v>
      </c>
      <c r="B48" s="8" t="s">
        <v>48</v>
      </c>
      <c r="C48" s="8" t="s">
        <v>49</v>
      </c>
      <c r="D48" s="9">
        <v>1605</v>
      </c>
      <c r="E48" s="40">
        <v>73000</v>
      </c>
      <c r="F48" s="10">
        <f>E48/D48</f>
        <v>45.482866043613704</v>
      </c>
      <c r="G48" s="10">
        <v>100000</v>
      </c>
    </row>
    <row r="49" spans="1:7" x14ac:dyDescent="0.25">
      <c r="A49" s="8"/>
      <c r="B49" s="8" t="s">
        <v>50</v>
      </c>
      <c r="C49" s="8"/>
      <c r="D49" s="9"/>
      <c r="E49" s="40"/>
      <c r="F49" s="8"/>
      <c r="G49" s="8">
        <v>1998</v>
      </c>
    </row>
    <row r="50" spans="1:7" x14ac:dyDescent="0.25">
      <c r="A50" s="50" t="s">
        <v>51</v>
      </c>
      <c r="B50" t="s">
        <v>52</v>
      </c>
      <c r="C50" t="s">
        <v>53</v>
      </c>
      <c r="D50" s="12">
        <v>2144</v>
      </c>
      <c r="E50" s="36">
        <v>96000</v>
      </c>
      <c r="F50" s="14">
        <f>E50/D50</f>
        <v>44.776119402985074</v>
      </c>
      <c r="G50" s="13">
        <v>87500</v>
      </c>
    </row>
    <row r="51" spans="1:7" x14ac:dyDescent="0.25">
      <c r="B51" t="s">
        <v>54</v>
      </c>
      <c r="G51">
        <v>2016</v>
      </c>
    </row>
    <row r="52" spans="1:7" x14ac:dyDescent="0.25">
      <c r="A52" s="51" t="s">
        <v>51</v>
      </c>
      <c r="B52" s="8" t="s">
        <v>25</v>
      </c>
      <c r="C52" s="8" t="s">
        <v>55</v>
      </c>
      <c r="D52" s="9">
        <v>3082</v>
      </c>
      <c r="E52" s="40">
        <v>734000</v>
      </c>
      <c r="F52" s="11">
        <f>E52/D52</f>
        <v>238.15704088254381</v>
      </c>
      <c r="G52" s="10">
        <v>95000</v>
      </c>
    </row>
    <row r="53" spans="1:7" x14ac:dyDescent="0.25">
      <c r="A53" s="8"/>
      <c r="B53" s="8" t="s">
        <v>56</v>
      </c>
      <c r="C53" s="8"/>
      <c r="D53" s="9"/>
      <c r="E53" s="40"/>
      <c r="F53" s="8"/>
      <c r="G53" s="8">
        <v>2018</v>
      </c>
    </row>
    <row r="54" spans="1:7" ht="14.25" customHeight="1" x14ac:dyDescent="0.25">
      <c r="A54" t="s">
        <v>57</v>
      </c>
      <c r="B54" t="s">
        <v>58</v>
      </c>
      <c r="C54" t="s">
        <v>59</v>
      </c>
      <c r="D54" s="12">
        <v>3082</v>
      </c>
      <c r="E54" s="36">
        <v>600000</v>
      </c>
      <c r="F54" s="14">
        <f>E54/D54</f>
        <v>194.67878001297859</v>
      </c>
      <c r="G54" s="13">
        <v>100000</v>
      </c>
    </row>
    <row r="55" spans="1:7" ht="14.25" customHeight="1" x14ac:dyDescent="0.25">
      <c r="B55" t="s">
        <v>60</v>
      </c>
      <c r="G55">
        <v>2013</v>
      </c>
    </row>
    <row r="56" spans="1:7" x14ac:dyDescent="0.25">
      <c r="A56" s="8" t="s">
        <v>57</v>
      </c>
      <c r="B56" s="8" t="s">
        <v>61</v>
      </c>
      <c r="C56" s="8" t="s">
        <v>55</v>
      </c>
      <c r="D56" s="9">
        <v>1523</v>
      </c>
      <c r="E56" s="40">
        <v>114900</v>
      </c>
      <c r="F56" s="11">
        <f>E56/D56</f>
        <v>75.443204202232437</v>
      </c>
      <c r="G56" s="10">
        <v>15000</v>
      </c>
    </row>
    <row r="57" spans="1:7" x14ac:dyDescent="0.25">
      <c r="A57" s="8"/>
      <c r="B57" s="8" t="s">
        <v>62</v>
      </c>
      <c r="C57" s="8"/>
      <c r="D57" s="9"/>
      <c r="E57" s="40"/>
      <c r="F57" s="8"/>
      <c r="G57" s="8">
        <v>2020</v>
      </c>
    </row>
    <row r="58" spans="1:7" x14ac:dyDescent="0.25">
      <c r="A58" t="s">
        <v>57</v>
      </c>
      <c r="B58" t="s">
        <v>63</v>
      </c>
      <c r="C58" t="s">
        <v>64</v>
      </c>
      <c r="D58" s="12">
        <v>2468</v>
      </c>
      <c r="E58" s="36">
        <v>250000</v>
      </c>
      <c r="F58" s="13">
        <f>E58/D58</f>
        <v>101.2965964343598</v>
      </c>
      <c r="G58" s="13">
        <v>235000</v>
      </c>
    </row>
    <row r="59" spans="1:7" x14ac:dyDescent="0.25">
      <c r="B59" t="s">
        <v>65</v>
      </c>
      <c r="F59" s="20"/>
      <c r="G59" s="21">
        <v>2001</v>
      </c>
    </row>
    <row r="60" spans="1:7" x14ac:dyDescent="0.25">
      <c r="A60" s="22"/>
      <c r="B60" s="22" t="s">
        <v>66</v>
      </c>
      <c r="C60" s="22"/>
      <c r="D60" s="23"/>
      <c r="E60" s="44">
        <f>+(E61+E63+E65+E67+E69+E71)/6</f>
        <v>128800</v>
      </c>
      <c r="F60" s="24">
        <f>(F61+F63+F65+F67+F69+F71)/6</f>
        <v>78.792270235119162</v>
      </c>
      <c r="G60" s="25"/>
    </row>
    <row r="61" spans="1:7" x14ac:dyDescent="0.25">
      <c r="A61" s="8" t="s">
        <v>67</v>
      </c>
      <c r="B61" s="8" t="s">
        <v>68</v>
      </c>
      <c r="C61" s="8" t="s">
        <v>69</v>
      </c>
      <c r="D61" s="9">
        <v>1686</v>
      </c>
      <c r="E61" s="40">
        <v>239000</v>
      </c>
      <c r="F61" s="10">
        <f>E61/D61</f>
        <v>141.75563463819691</v>
      </c>
      <c r="G61" s="10">
        <v>75000</v>
      </c>
    </row>
    <row r="62" spans="1:7" x14ac:dyDescent="0.25">
      <c r="A62" s="8"/>
      <c r="B62" s="8" t="s">
        <v>70</v>
      </c>
      <c r="C62" s="8"/>
      <c r="D62" s="9"/>
      <c r="E62" s="40"/>
      <c r="F62" s="26"/>
      <c r="G62" s="27">
        <v>2007</v>
      </c>
    </row>
    <row r="63" spans="1:7" x14ac:dyDescent="0.25">
      <c r="A63" t="s">
        <v>71</v>
      </c>
      <c r="B63" t="s">
        <v>72</v>
      </c>
      <c r="C63" t="s">
        <v>73</v>
      </c>
      <c r="D63" s="12">
        <v>1523</v>
      </c>
      <c r="E63" s="36">
        <v>72000</v>
      </c>
      <c r="F63" s="13">
        <f>E63/D63</f>
        <v>47.27511490479317</v>
      </c>
      <c r="G63" s="13">
        <v>89900</v>
      </c>
    </row>
    <row r="64" spans="1:7" x14ac:dyDescent="0.25">
      <c r="B64" t="s">
        <v>74</v>
      </c>
      <c r="F64" s="20"/>
      <c r="G64">
        <v>2018</v>
      </c>
    </row>
    <row r="65" spans="1:7" x14ac:dyDescent="0.25">
      <c r="A65" s="8" t="s">
        <v>75</v>
      </c>
      <c r="B65" s="8" t="s">
        <v>76</v>
      </c>
      <c r="C65" s="8" t="s">
        <v>77</v>
      </c>
      <c r="D65" s="9">
        <v>1712</v>
      </c>
      <c r="E65" s="40">
        <v>57000</v>
      </c>
      <c r="F65" s="10">
        <f>E65/D65</f>
        <v>33.294392523364486</v>
      </c>
      <c r="G65" s="10">
        <v>50000</v>
      </c>
    </row>
    <row r="66" spans="1:7" x14ac:dyDescent="0.25">
      <c r="A66" s="8"/>
      <c r="B66" s="8" t="s">
        <v>78</v>
      </c>
      <c r="C66" s="8"/>
      <c r="D66" s="9"/>
      <c r="E66" s="40"/>
      <c r="F66" s="26"/>
      <c r="G66" s="8">
        <v>2009</v>
      </c>
    </row>
    <row r="67" spans="1:7" x14ac:dyDescent="0.25">
      <c r="A67" t="s">
        <v>79</v>
      </c>
      <c r="B67" t="s">
        <v>80</v>
      </c>
      <c r="C67" t="s">
        <v>81</v>
      </c>
      <c r="D67" s="12">
        <v>1576</v>
      </c>
      <c r="E67" s="36">
        <v>174900</v>
      </c>
      <c r="F67" s="13">
        <f>E67/D67</f>
        <v>110.9771573604061</v>
      </c>
      <c r="G67" s="13">
        <v>92000</v>
      </c>
    </row>
    <row r="68" spans="1:7" x14ac:dyDescent="0.25">
      <c r="B68" t="s">
        <v>82</v>
      </c>
      <c r="F68" s="20"/>
      <c r="G68">
        <v>2017</v>
      </c>
    </row>
    <row r="69" spans="1:7" x14ac:dyDescent="0.25">
      <c r="A69" s="8" t="s">
        <v>83</v>
      </c>
      <c r="B69" s="8" t="s">
        <v>84</v>
      </c>
      <c r="C69" s="8" t="s">
        <v>85</v>
      </c>
      <c r="D69" s="9">
        <v>1576</v>
      </c>
      <c r="E69" s="40">
        <v>134900</v>
      </c>
      <c r="F69" s="10">
        <f>E69/D69</f>
        <v>85.596446700507613</v>
      </c>
      <c r="G69" s="10">
        <v>95000</v>
      </c>
    </row>
    <row r="70" spans="1:7" x14ac:dyDescent="0.25">
      <c r="A70" s="8"/>
      <c r="B70" s="8" t="s">
        <v>86</v>
      </c>
      <c r="C70" s="8"/>
      <c r="D70" s="9"/>
      <c r="E70" s="40"/>
      <c r="F70" s="26"/>
      <c r="G70" s="27">
        <v>2019</v>
      </c>
    </row>
    <row r="71" spans="1:7" x14ac:dyDescent="0.25">
      <c r="A71" t="s">
        <v>83</v>
      </c>
      <c r="B71" t="s">
        <v>87</v>
      </c>
      <c r="C71" t="s">
        <v>81</v>
      </c>
      <c r="D71" s="12">
        <v>1764</v>
      </c>
      <c r="E71" s="36">
        <v>95000</v>
      </c>
      <c r="F71" s="13">
        <f>E71/D71</f>
        <v>53.854875283446709</v>
      </c>
      <c r="G71" s="13">
        <v>115000</v>
      </c>
    </row>
    <row r="72" spans="1:7" x14ac:dyDescent="0.25">
      <c r="B72" t="s">
        <v>88</v>
      </c>
      <c r="C72" t="s">
        <v>89</v>
      </c>
      <c r="F72" s="20"/>
      <c r="G72">
        <v>2017</v>
      </c>
    </row>
    <row r="73" spans="1:7" ht="15.75" thickBot="1" x14ac:dyDescent="0.3">
      <c r="A73" s="28"/>
      <c r="B73" s="29" t="s">
        <v>90</v>
      </c>
      <c r="C73" s="28"/>
      <c r="D73" s="30"/>
      <c r="E73" s="56">
        <f>SUM(E74:E100)/13</f>
        <v>270923.07692307694</v>
      </c>
      <c r="F73" s="56">
        <f>SUM(F74:F100)/13</f>
        <v>95.170232729262324</v>
      </c>
      <c r="G73" s="28"/>
    </row>
    <row r="74" spans="1:7" x14ac:dyDescent="0.25">
      <c r="A74" s="8" t="s">
        <v>91</v>
      </c>
      <c r="B74" s="8" t="s">
        <v>92</v>
      </c>
      <c r="C74" s="8" t="s">
        <v>93</v>
      </c>
      <c r="D74" s="9">
        <v>3700</v>
      </c>
      <c r="E74" s="40">
        <v>265000</v>
      </c>
      <c r="F74" s="10">
        <f>E74/D74</f>
        <v>71.621621621621628</v>
      </c>
      <c r="G74" s="8" t="s">
        <v>94</v>
      </c>
    </row>
    <row r="75" spans="1:7" x14ac:dyDescent="0.25">
      <c r="A75" s="8"/>
      <c r="B75" s="8" t="s">
        <v>95</v>
      </c>
      <c r="C75" s="8"/>
      <c r="D75" s="9"/>
      <c r="E75" s="40"/>
      <c r="F75" s="26"/>
      <c r="G75" s="8">
        <v>1978</v>
      </c>
    </row>
    <row r="76" spans="1:7" x14ac:dyDescent="0.25">
      <c r="A76" s="31" t="s">
        <v>96</v>
      </c>
      <c r="B76" t="s">
        <v>97</v>
      </c>
      <c r="C76" t="s">
        <v>98</v>
      </c>
      <c r="D76" s="12">
        <v>1686</v>
      </c>
      <c r="E76" s="36">
        <v>43000</v>
      </c>
      <c r="F76" s="13">
        <f>E76/D76</f>
        <v>25.504151838671412</v>
      </c>
      <c r="G76" s="14">
        <v>60000</v>
      </c>
    </row>
    <row r="77" spans="1:7" x14ac:dyDescent="0.25">
      <c r="A77" s="31"/>
      <c r="B77" t="s">
        <v>99</v>
      </c>
      <c r="F77" s="13"/>
      <c r="G77">
        <v>1991</v>
      </c>
    </row>
    <row r="78" spans="1:7" x14ac:dyDescent="0.25">
      <c r="A78" s="32" t="s">
        <v>96</v>
      </c>
      <c r="B78" s="8" t="s">
        <v>100</v>
      </c>
      <c r="C78" s="8" t="s">
        <v>101</v>
      </c>
      <c r="D78" s="9">
        <v>3082</v>
      </c>
      <c r="E78" s="40">
        <v>275000</v>
      </c>
      <c r="F78" s="10">
        <f>E78/D78</f>
        <v>89.227774172615185</v>
      </c>
      <c r="G78" s="10">
        <v>92000</v>
      </c>
    </row>
    <row r="79" spans="1:7" x14ac:dyDescent="0.25">
      <c r="A79" s="32"/>
      <c r="B79" s="8" t="s">
        <v>102</v>
      </c>
      <c r="C79" s="8"/>
      <c r="D79" s="9"/>
      <c r="E79" s="40"/>
      <c r="F79" s="10"/>
      <c r="G79" s="8">
        <v>2008</v>
      </c>
    </row>
    <row r="80" spans="1:7" x14ac:dyDescent="0.25">
      <c r="A80" s="64" t="s">
        <v>103</v>
      </c>
      <c r="B80" t="s">
        <v>104</v>
      </c>
      <c r="C80" t="s">
        <v>105</v>
      </c>
      <c r="D80" s="12">
        <v>3340</v>
      </c>
      <c r="E80" s="59">
        <v>285000</v>
      </c>
      <c r="F80" s="13">
        <f>E80/D80</f>
        <v>85.329341317365262</v>
      </c>
      <c r="G80" s="13">
        <v>441000</v>
      </c>
    </row>
    <row r="81" spans="1:7" x14ac:dyDescent="0.25">
      <c r="A81" s="31"/>
      <c r="B81" t="s">
        <v>106</v>
      </c>
      <c r="E81" s="59"/>
      <c r="F81" s="13"/>
      <c r="G81">
        <v>2003</v>
      </c>
    </row>
    <row r="82" spans="1:7" x14ac:dyDescent="0.25">
      <c r="A82" s="32" t="s">
        <v>103</v>
      </c>
      <c r="B82" s="8" t="s">
        <v>107</v>
      </c>
      <c r="C82" s="8" t="s">
        <v>108</v>
      </c>
      <c r="D82" s="9">
        <v>3082</v>
      </c>
      <c r="E82" s="40">
        <v>650000</v>
      </c>
      <c r="F82" s="10">
        <v>211</v>
      </c>
      <c r="G82" s="10">
        <v>400000</v>
      </c>
    </row>
    <row r="83" spans="1:7" x14ac:dyDescent="0.25">
      <c r="A83" s="32"/>
      <c r="B83" s="8" t="s">
        <v>109</v>
      </c>
      <c r="C83" s="8"/>
      <c r="D83" s="9"/>
      <c r="E83" s="40"/>
      <c r="F83" s="10"/>
      <c r="G83" s="8">
        <v>1997</v>
      </c>
    </row>
    <row r="84" spans="1:7" x14ac:dyDescent="0.25">
      <c r="A84" s="31" t="s">
        <v>103</v>
      </c>
      <c r="B84" t="s">
        <v>110</v>
      </c>
      <c r="C84" t="s">
        <v>111</v>
      </c>
      <c r="D84" s="12">
        <v>803</v>
      </c>
      <c r="E84" s="59">
        <v>62000</v>
      </c>
      <c r="F84" s="13">
        <v>77</v>
      </c>
      <c r="G84" s="13">
        <v>50000</v>
      </c>
    </row>
    <row r="85" spans="1:7" x14ac:dyDescent="0.25">
      <c r="A85" s="31"/>
      <c r="B85" t="s">
        <v>112</v>
      </c>
      <c r="E85" s="59"/>
      <c r="G85">
        <v>2006</v>
      </c>
    </row>
    <row r="86" spans="1:7" x14ac:dyDescent="0.25">
      <c r="A86" s="32" t="s">
        <v>113</v>
      </c>
      <c r="B86" s="8" t="s">
        <v>114</v>
      </c>
      <c r="C86" s="8" t="s">
        <v>115</v>
      </c>
      <c r="D86" s="9">
        <v>3003</v>
      </c>
      <c r="E86" s="40">
        <v>410000</v>
      </c>
      <c r="F86" s="10">
        <v>140</v>
      </c>
      <c r="G86" s="10">
        <v>50000</v>
      </c>
    </row>
    <row r="87" spans="1:7" x14ac:dyDescent="0.25">
      <c r="A87" s="32"/>
      <c r="B87" s="8" t="s">
        <v>116</v>
      </c>
      <c r="C87" s="8"/>
      <c r="D87" s="9"/>
      <c r="E87" s="40"/>
      <c r="F87" s="8"/>
      <c r="G87" s="8">
        <v>2012</v>
      </c>
    </row>
    <row r="88" spans="1:7" x14ac:dyDescent="0.25">
      <c r="A88" s="31" t="s">
        <v>113</v>
      </c>
      <c r="B88" t="s">
        <v>117</v>
      </c>
      <c r="C88" t="s">
        <v>118</v>
      </c>
      <c r="D88" s="12">
        <v>4152</v>
      </c>
      <c r="E88" s="59">
        <v>400000</v>
      </c>
      <c r="F88" s="13">
        <f>E86/D86</f>
        <v>136.53013653013653</v>
      </c>
      <c r="G88" s="13">
        <v>168000</v>
      </c>
    </row>
    <row r="89" spans="1:7" x14ac:dyDescent="0.25">
      <c r="A89" s="31"/>
      <c r="B89" t="s">
        <v>119</v>
      </c>
      <c r="E89" s="59"/>
      <c r="G89">
        <v>2016</v>
      </c>
    </row>
    <row r="90" spans="1:7" x14ac:dyDescent="0.25">
      <c r="B90" t="s">
        <v>120</v>
      </c>
      <c r="E90" s="59"/>
    </row>
    <row r="91" spans="1:7" x14ac:dyDescent="0.25">
      <c r="A91" s="32" t="s">
        <v>121</v>
      </c>
      <c r="B91" s="8" t="s">
        <v>122</v>
      </c>
      <c r="C91" s="8" t="s">
        <v>123</v>
      </c>
      <c r="D91" s="9">
        <v>3340</v>
      </c>
      <c r="E91" s="40">
        <v>425000</v>
      </c>
      <c r="F91" s="10">
        <v>82</v>
      </c>
      <c r="G91" s="10">
        <v>35000</v>
      </c>
    </row>
    <row r="92" spans="1:7" x14ac:dyDescent="0.25">
      <c r="A92" s="32"/>
      <c r="B92" s="8" t="s">
        <v>124</v>
      </c>
      <c r="C92" s="8"/>
      <c r="D92" s="9"/>
      <c r="E92" s="40"/>
      <c r="F92" s="8"/>
      <c r="G92" s="8">
        <v>2015</v>
      </c>
    </row>
    <row r="93" spans="1:7" x14ac:dyDescent="0.25">
      <c r="A93" s="31" t="s">
        <v>121</v>
      </c>
      <c r="B93" t="s">
        <v>125</v>
      </c>
      <c r="C93" t="s">
        <v>126</v>
      </c>
      <c r="D93" s="12">
        <v>3082</v>
      </c>
      <c r="E93" s="59">
        <v>325000</v>
      </c>
      <c r="F93" s="13">
        <v>105</v>
      </c>
      <c r="G93" s="13">
        <v>95500</v>
      </c>
    </row>
    <row r="94" spans="1:7" x14ac:dyDescent="0.25">
      <c r="A94" s="31"/>
      <c r="B94" t="s">
        <v>127</v>
      </c>
      <c r="E94" s="59"/>
      <c r="G94">
        <v>2013</v>
      </c>
    </row>
    <row r="95" spans="1:7" x14ac:dyDescent="0.25">
      <c r="A95" s="32" t="s">
        <v>121</v>
      </c>
      <c r="B95" s="8" t="s">
        <v>128</v>
      </c>
      <c r="C95" s="8" t="s">
        <v>129</v>
      </c>
      <c r="D95" s="9">
        <v>1686</v>
      </c>
      <c r="E95" s="40">
        <v>200000</v>
      </c>
      <c r="F95" s="10">
        <v>119</v>
      </c>
      <c r="G95" s="10">
        <v>36500</v>
      </c>
    </row>
    <row r="96" spans="1:7" x14ac:dyDescent="0.25">
      <c r="A96" s="32"/>
      <c r="B96" s="8" t="s">
        <v>130</v>
      </c>
      <c r="C96" s="8"/>
      <c r="D96" s="9"/>
      <c r="E96" s="40"/>
      <c r="F96" s="8"/>
      <c r="G96" s="8">
        <v>2014</v>
      </c>
    </row>
    <row r="97" spans="1:8" x14ac:dyDescent="0.25">
      <c r="A97" s="31" t="s">
        <v>131</v>
      </c>
      <c r="B97" t="s">
        <v>132</v>
      </c>
      <c r="C97" t="s">
        <v>55</v>
      </c>
      <c r="D97" s="12">
        <v>1523</v>
      </c>
      <c r="E97" s="59">
        <v>15000</v>
      </c>
      <c r="F97" s="13">
        <v>10</v>
      </c>
      <c r="G97" s="13">
        <v>20000</v>
      </c>
    </row>
    <row r="98" spans="1:8" x14ac:dyDescent="0.25">
      <c r="A98" s="31"/>
      <c r="B98" t="s">
        <v>133</v>
      </c>
      <c r="E98" s="59"/>
      <c r="G98">
        <v>2017</v>
      </c>
    </row>
    <row r="99" spans="1:8" x14ac:dyDescent="0.25">
      <c r="A99" s="32" t="s">
        <v>131</v>
      </c>
      <c r="B99" s="8" t="s">
        <v>134</v>
      </c>
      <c r="C99" s="8" t="s">
        <v>135</v>
      </c>
      <c r="D99" s="9">
        <v>1975</v>
      </c>
      <c r="E99" s="40">
        <v>167000</v>
      </c>
      <c r="F99" s="10">
        <v>85</v>
      </c>
      <c r="G99" s="10">
        <v>80000</v>
      </c>
    </row>
    <row r="100" spans="1:8" x14ac:dyDescent="0.25">
      <c r="A100" s="66"/>
      <c r="B100" s="34" t="s">
        <v>136</v>
      </c>
      <c r="C100" s="34"/>
      <c r="D100" s="67"/>
      <c r="E100" s="45"/>
      <c r="F100" s="34"/>
      <c r="G100" s="34">
        <v>1995</v>
      </c>
    </row>
    <row r="101" spans="1:8" x14ac:dyDescent="0.25">
      <c r="A101" s="33"/>
      <c r="B101" s="16" t="s">
        <v>137</v>
      </c>
      <c r="C101" s="15"/>
      <c r="D101" s="17"/>
      <c r="E101" s="43">
        <f>SUM(E102:E119)/9</f>
        <v>169222.22222222222</v>
      </c>
      <c r="F101" s="43">
        <f>SUM(F102:F119)/9</f>
        <v>74.738104652695398</v>
      </c>
      <c r="G101" s="15"/>
    </row>
    <row r="102" spans="1:8" x14ac:dyDescent="0.25">
      <c r="A102" s="32" t="s">
        <v>138</v>
      </c>
      <c r="B102" s="8" t="s">
        <v>139</v>
      </c>
      <c r="C102" s="8" t="s">
        <v>140</v>
      </c>
      <c r="D102" s="9">
        <v>2076</v>
      </c>
      <c r="E102" s="40">
        <v>110000</v>
      </c>
      <c r="F102" s="10">
        <v>53</v>
      </c>
      <c r="G102" s="10">
        <v>189000</v>
      </c>
    </row>
    <row r="103" spans="1:8" x14ac:dyDescent="0.25">
      <c r="A103" s="32"/>
      <c r="B103" s="8" t="s">
        <v>141</v>
      </c>
      <c r="C103" s="8"/>
      <c r="D103" s="9"/>
      <c r="E103" s="40"/>
      <c r="F103" s="8"/>
      <c r="G103" s="8">
        <v>2008</v>
      </c>
    </row>
    <row r="104" spans="1:8" x14ac:dyDescent="0.25">
      <c r="A104" s="31" t="s">
        <v>142</v>
      </c>
      <c r="B104" t="s">
        <v>143</v>
      </c>
      <c r="C104" t="s">
        <v>144</v>
      </c>
      <c r="D104" s="12">
        <v>1712</v>
      </c>
      <c r="E104" s="36">
        <v>65000</v>
      </c>
      <c r="F104" s="13">
        <v>38</v>
      </c>
      <c r="G104" s="13">
        <v>80000</v>
      </c>
    </row>
    <row r="105" spans="1:8" x14ac:dyDescent="0.25">
      <c r="A105" s="31"/>
      <c r="B105" t="s">
        <v>145</v>
      </c>
      <c r="G105">
        <v>1994</v>
      </c>
    </row>
    <row r="106" spans="1:8" x14ac:dyDescent="0.25">
      <c r="A106" s="32" t="s">
        <v>146</v>
      </c>
      <c r="B106" s="8" t="s">
        <v>147</v>
      </c>
      <c r="C106" s="8" t="s">
        <v>148</v>
      </c>
      <c r="D106" s="9">
        <v>1764</v>
      </c>
      <c r="E106" s="40">
        <v>142500</v>
      </c>
      <c r="F106" s="10">
        <v>81</v>
      </c>
      <c r="G106" s="10">
        <v>115000</v>
      </c>
    </row>
    <row r="107" spans="1:8" x14ac:dyDescent="0.25">
      <c r="A107" s="32"/>
      <c r="B107" s="8" t="s">
        <v>149</v>
      </c>
      <c r="C107" s="8"/>
      <c r="D107" s="9"/>
      <c r="E107" s="40"/>
      <c r="F107" s="8"/>
      <c r="G107" s="8">
        <v>2017</v>
      </c>
      <c r="H107" s="3"/>
    </row>
    <row r="108" spans="1:8" x14ac:dyDescent="0.25">
      <c r="A108" s="31" t="s">
        <v>150</v>
      </c>
      <c r="B108" t="s">
        <v>151</v>
      </c>
      <c r="C108" t="s">
        <v>152</v>
      </c>
      <c r="D108" s="12">
        <v>1576</v>
      </c>
      <c r="E108" s="36">
        <v>95000</v>
      </c>
      <c r="F108" s="13">
        <v>60</v>
      </c>
      <c r="G108" s="13">
        <v>60000</v>
      </c>
    </row>
    <row r="109" spans="1:8" x14ac:dyDescent="0.25">
      <c r="A109" s="31"/>
      <c r="B109" t="s">
        <v>153</v>
      </c>
      <c r="G109">
        <v>2013</v>
      </c>
    </row>
    <row r="110" spans="1:8" ht="13.5" customHeight="1" x14ac:dyDescent="0.25">
      <c r="A110" s="32" t="s">
        <v>154</v>
      </c>
      <c r="B110" s="8" t="s">
        <v>155</v>
      </c>
      <c r="C110" s="8" t="s">
        <v>156</v>
      </c>
      <c r="D110" s="9">
        <v>3082</v>
      </c>
      <c r="E110" s="40">
        <v>345000</v>
      </c>
      <c r="F110" s="10">
        <v>112</v>
      </c>
      <c r="G110" s="10">
        <v>15000</v>
      </c>
    </row>
    <row r="111" spans="1:8" x14ac:dyDescent="0.25">
      <c r="A111" s="32"/>
      <c r="B111" s="8" t="s">
        <v>157</v>
      </c>
      <c r="C111" s="8"/>
      <c r="D111" s="9"/>
      <c r="E111" s="40"/>
      <c r="F111" s="8"/>
      <c r="G111" s="8">
        <v>2016</v>
      </c>
    </row>
    <row r="112" spans="1:8" ht="16.5" customHeight="1" x14ac:dyDescent="0.25">
      <c r="A112" s="31" t="s">
        <v>158</v>
      </c>
      <c r="B112" t="s">
        <v>159</v>
      </c>
      <c r="C112" t="s">
        <v>160</v>
      </c>
      <c r="D112" s="12">
        <v>2468</v>
      </c>
      <c r="E112" s="36">
        <v>385000</v>
      </c>
      <c r="F112" s="13">
        <v>156</v>
      </c>
      <c r="G112" s="13">
        <v>95000</v>
      </c>
    </row>
    <row r="113" spans="1:7" x14ac:dyDescent="0.25">
      <c r="A113" s="31"/>
      <c r="B113" t="s">
        <v>161</v>
      </c>
      <c r="G113">
        <v>2014</v>
      </c>
    </row>
    <row r="114" spans="1:7" x14ac:dyDescent="0.25">
      <c r="A114" s="32" t="s">
        <v>158</v>
      </c>
      <c r="B114" s="8" t="s">
        <v>162</v>
      </c>
      <c r="C114" s="8" t="s">
        <v>163</v>
      </c>
      <c r="D114" s="9">
        <v>1764</v>
      </c>
      <c r="E114" s="40">
        <v>95000</v>
      </c>
      <c r="F114" s="10">
        <v>54</v>
      </c>
      <c r="G114" s="10">
        <v>90000</v>
      </c>
    </row>
    <row r="115" spans="1:7" x14ac:dyDescent="0.25">
      <c r="A115" s="8"/>
      <c r="B115" s="8" t="s">
        <v>164</v>
      </c>
      <c r="C115" s="8"/>
      <c r="D115" s="9"/>
      <c r="E115" s="40"/>
      <c r="F115" s="8"/>
      <c r="G115" s="8">
        <v>2018</v>
      </c>
    </row>
    <row r="116" spans="1:7" x14ac:dyDescent="0.25">
      <c r="A116" t="s">
        <v>158</v>
      </c>
      <c r="B116" t="s">
        <v>165</v>
      </c>
      <c r="C116" t="s">
        <v>166</v>
      </c>
      <c r="D116" s="12">
        <v>3082</v>
      </c>
      <c r="E116" s="36">
        <v>190000</v>
      </c>
      <c r="F116" s="13">
        <v>62</v>
      </c>
      <c r="G116" s="13">
        <v>65000</v>
      </c>
    </row>
    <row r="117" spans="1:7" x14ac:dyDescent="0.25">
      <c r="B117" t="s">
        <v>167</v>
      </c>
      <c r="G117">
        <v>2014</v>
      </c>
    </row>
    <row r="118" spans="1:7" x14ac:dyDescent="0.25">
      <c r="A118" s="8" t="s">
        <v>168</v>
      </c>
      <c r="B118" s="8" t="s">
        <v>169</v>
      </c>
      <c r="C118" s="8" t="s">
        <v>170</v>
      </c>
      <c r="D118" s="9">
        <v>1686</v>
      </c>
      <c r="E118" s="40">
        <v>95500</v>
      </c>
      <c r="F118" s="10">
        <f>E118/D118</f>
        <v>56.642941874258604</v>
      </c>
      <c r="G118" s="10">
        <v>100000</v>
      </c>
    </row>
    <row r="119" spans="1:7" x14ac:dyDescent="0.25">
      <c r="A119" s="34"/>
      <c r="B119" s="34" t="s">
        <v>171</v>
      </c>
      <c r="C119" s="34"/>
      <c r="D119" s="67"/>
      <c r="E119" s="45"/>
      <c r="F119" s="34"/>
      <c r="G119" s="34">
        <v>2016</v>
      </c>
    </row>
    <row r="121" spans="1:7" x14ac:dyDescent="0.25">
      <c r="F121" s="13"/>
    </row>
    <row r="122" spans="1:7" x14ac:dyDescent="0.25">
      <c r="F122" s="13"/>
      <c r="G122" s="13"/>
    </row>
    <row r="124" spans="1:7" x14ac:dyDescent="0.25">
      <c r="F124" s="13"/>
      <c r="G124" s="13"/>
    </row>
    <row r="126" spans="1:7" x14ac:dyDescent="0.25">
      <c r="F126" s="13"/>
      <c r="G126" s="13"/>
    </row>
    <row r="128" spans="1:7" x14ac:dyDescent="0.25">
      <c r="F128" s="13"/>
    </row>
    <row r="130" spans="1:7" x14ac:dyDescent="0.25">
      <c r="F130" s="13"/>
      <c r="G130" s="13"/>
    </row>
    <row r="132" spans="1:7" x14ac:dyDescent="0.25">
      <c r="F132" s="13"/>
      <c r="G132" s="13"/>
    </row>
    <row r="134" spans="1:7" x14ac:dyDescent="0.25">
      <c r="F134" s="13"/>
      <c r="G134" s="13"/>
    </row>
    <row r="136" spans="1:7" x14ac:dyDescent="0.25">
      <c r="F136" s="13"/>
      <c r="G136" s="13"/>
    </row>
    <row r="138" spans="1:7" x14ac:dyDescent="0.25">
      <c r="F138" s="13"/>
      <c r="G138" s="13"/>
    </row>
    <row r="140" spans="1:7" x14ac:dyDescent="0.25">
      <c r="A140" s="35"/>
      <c r="F140" s="13"/>
      <c r="G140" s="13"/>
    </row>
    <row r="142" spans="1:7" x14ac:dyDescent="0.25">
      <c r="F142" s="13"/>
      <c r="G142" s="13"/>
    </row>
    <row r="144" spans="1:7" x14ac:dyDescent="0.25">
      <c r="F144" s="13"/>
      <c r="G144" s="13"/>
    </row>
    <row r="146" spans="6:7" x14ac:dyDescent="0.25">
      <c r="F146" s="13"/>
    </row>
    <row r="147" spans="6:7" x14ac:dyDescent="0.25">
      <c r="F147" s="13"/>
      <c r="G147" s="13"/>
    </row>
    <row r="149" spans="6:7" x14ac:dyDescent="0.25">
      <c r="F149" s="13"/>
      <c r="G149" s="13"/>
    </row>
    <row r="151" spans="6:7" x14ac:dyDescent="0.25">
      <c r="F151" s="13"/>
      <c r="G151" s="13"/>
    </row>
    <row r="153" spans="6:7" x14ac:dyDescent="0.25">
      <c r="F153" s="13"/>
      <c r="G153" s="13"/>
    </row>
    <row r="155" spans="6:7" x14ac:dyDescent="0.25">
      <c r="F155" s="13"/>
      <c r="G155" s="13"/>
    </row>
    <row r="157" spans="6:7" x14ac:dyDescent="0.25">
      <c r="F157" s="13"/>
      <c r="G157" s="13"/>
    </row>
    <row r="159" spans="6:7" x14ac:dyDescent="0.25">
      <c r="F159" s="13"/>
      <c r="G159" s="13"/>
    </row>
    <row r="161" spans="6:7" x14ac:dyDescent="0.25">
      <c r="F161" s="13"/>
      <c r="G161" s="13"/>
    </row>
    <row r="163" spans="6:7" x14ac:dyDescent="0.25">
      <c r="F163" s="13"/>
      <c r="G163" s="13"/>
    </row>
    <row r="165" spans="6:7" x14ac:dyDescent="0.25">
      <c r="F165" s="13"/>
      <c r="G165" s="13"/>
    </row>
    <row r="167" spans="6:7" x14ac:dyDescent="0.25">
      <c r="F167" s="13"/>
      <c r="G167" s="13"/>
    </row>
    <row r="169" spans="6:7" x14ac:dyDescent="0.25">
      <c r="F169" s="13"/>
      <c r="G169" s="13"/>
    </row>
    <row r="171" spans="6:7" x14ac:dyDescent="0.25">
      <c r="F171" s="13"/>
      <c r="G171" s="13"/>
    </row>
    <row r="173" spans="6:7" x14ac:dyDescent="0.25">
      <c r="F173" s="13"/>
      <c r="G173" s="13"/>
    </row>
    <row r="175" spans="6:7" x14ac:dyDescent="0.25">
      <c r="F175" s="13"/>
      <c r="G175" s="13"/>
    </row>
    <row r="177" spans="6:7" x14ac:dyDescent="0.25">
      <c r="F177" s="13"/>
    </row>
    <row r="178" spans="6:7" x14ac:dyDescent="0.25">
      <c r="F178" s="13"/>
    </row>
    <row r="180" spans="6:7" x14ac:dyDescent="0.25">
      <c r="F180" s="13"/>
      <c r="G180" s="13"/>
    </row>
    <row r="182" spans="6:7" x14ac:dyDescent="0.25">
      <c r="F182" s="13"/>
      <c r="G182" s="13"/>
    </row>
    <row r="184" spans="6:7" x14ac:dyDescent="0.25">
      <c r="F184" s="13"/>
      <c r="G184" s="13"/>
    </row>
    <row r="186" spans="6:7" x14ac:dyDescent="0.25">
      <c r="F186" s="13"/>
    </row>
    <row r="188" spans="6:7" x14ac:dyDescent="0.25">
      <c r="F188" s="13"/>
      <c r="G188" s="13"/>
    </row>
    <row r="190" spans="6:7" x14ac:dyDescent="0.25">
      <c r="F190" s="13"/>
      <c r="G190" s="13"/>
    </row>
    <row r="192" spans="6:7" x14ac:dyDescent="0.25">
      <c r="F192" s="13"/>
      <c r="G192" s="13"/>
    </row>
    <row r="194" spans="6:7" x14ac:dyDescent="0.25">
      <c r="F194" s="6"/>
      <c r="G194" s="13"/>
    </row>
    <row r="196" spans="6:7" x14ac:dyDescent="0.25">
      <c r="F196" s="13"/>
      <c r="G196" s="13"/>
    </row>
    <row r="198" spans="6:7" x14ac:dyDescent="0.25">
      <c r="F198" s="13"/>
      <c r="G198" s="13"/>
    </row>
    <row r="200" spans="6:7" x14ac:dyDescent="0.25">
      <c r="F200" s="13"/>
      <c r="G200" s="13"/>
    </row>
    <row r="202" spans="6:7" x14ac:dyDescent="0.25">
      <c r="F202" s="13"/>
      <c r="G202" s="13"/>
    </row>
    <row r="204" spans="6:7" x14ac:dyDescent="0.25">
      <c r="F204" s="13"/>
      <c r="G204" s="13"/>
    </row>
    <row r="206" spans="6:7" x14ac:dyDescent="0.25">
      <c r="F206" s="6"/>
      <c r="G206" s="13"/>
    </row>
    <row r="208" spans="6:7" x14ac:dyDescent="0.25">
      <c r="F208" s="13"/>
      <c r="G208" s="13"/>
    </row>
    <row r="210" spans="6:7" x14ac:dyDescent="0.25">
      <c r="F210" s="13"/>
    </row>
    <row r="212" spans="6:7" x14ac:dyDescent="0.25">
      <c r="F212" s="13"/>
      <c r="G212" s="13"/>
    </row>
    <row r="214" spans="6:7" x14ac:dyDescent="0.25">
      <c r="F214" s="13"/>
      <c r="G214" s="13"/>
    </row>
    <row r="218" spans="6:7" x14ac:dyDescent="0.25">
      <c r="F218" s="13"/>
      <c r="G218" s="13"/>
    </row>
    <row r="220" spans="6:7" x14ac:dyDescent="0.25">
      <c r="F220" s="13"/>
      <c r="G220" s="13"/>
    </row>
    <row r="222" spans="6:7" x14ac:dyDescent="0.25">
      <c r="F222" s="13"/>
      <c r="G222" s="13"/>
    </row>
    <row r="224" spans="6:7" x14ac:dyDescent="0.25">
      <c r="F224" s="13"/>
      <c r="G224" s="13"/>
    </row>
    <row r="226" spans="6:7" x14ac:dyDescent="0.25">
      <c r="F226" s="13"/>
      <c r="G226" s="13"/>
    </row>
    <row r="228" spans="6:7" x14ac:dyDescent="0.25">
      <c r="F228" s="13"/>
      <c r="G228" s="13"/>
    </row>
    <row r="230" spans="6:7" x14ac:dyDescent="0.25">
      <c r="F230" s="13"/>
      <c r="G230" s="13"/>
    </row>
    <row r="232" spans="6:7" x14ac:dyDescent="0.25">
      <c r="F232" s="13"/>
      <c r="G232" s="13"/>
    </row>
    <row r="235" spans="6:7" x14ac:dyDescent="0.25">
      <c r="F235" s="13"/>
      <c r="G235" s="13"/>
    </row>
    <row r="237" spans="6:7" x14ac:dyDescent="0.25">
      <c r="F237" s="13"/>
      <c r="G237" s="13"/>
    </row>
    <row r="239" spans="6:7" x14ac:dyDescent="0.25">
      <c r="F239" s="13"/>
      <c r="G239" s="13"/>
    </row>
    <row r="241" spans="4:7" x14ac:dyDescent="0.25">
      <c r="F241" s="13"/>
      <c r="G241" s="13"/>
    </row>
    <row r="243" spans="4:7" x14ac:dyDescent="0.25">
      <c r="F243" s="13"/>
      <c r="G243" s="13"/>
    </row>
    <row r="245" spans="4:7" x14ac:dyDescent="0.25">
      <c r="F245" s="13"/>
      <c r="G245" s="13"/>
    </row>
    <row r="247" spans="4:7" x14ac:dyDescent="0.25">
      <c r="F247" s="13"/>
      <c r="G247" s="13"/>
    </row>
    <row r="250" spans="4:7" x14ac:dyDescent="0.25">
      <c r="F250" s="13"/>
      <c r="G250" s="13"/>
    </row>
    <row r="252" spans="4:7" x14ac:dyDescent="0.25">
      <c r="F252" s="13"/>
      <c r="G252" s="13"/>
    </row>
    <row r="254" spans="4:7" x14ac:dyDescent="0.25">
      <c r="F254" s="13"/>
      <c r="G254" s="13"/>
    </row>
    <row r="255" spans="4:7" x14ac:dyDescent="0.25">
      <c r="D255" s="65"/>
    </row>
    <row r="256" spans="4:7" x14ac:dyDescent="0.25">
      <c r="F256" s="13"/>
      <c r="G256" s="13"/>
    </row>
    <row r="257" spans="4:7" x14ac:dyDescent="0.25">
      <c r="D257" s="65"/>
    </row>
    <row r="258" spans="4:7" x14ac:dyDescent="0.25">
      <c r="F258" s="13"/>
      <c r="G258" s="13"/>
    </row>
    <row r="260" spans="4:7" x14ac:dyDescent="0.25">
      <c r="F260" s="13"/>
      <c r="G260" s="13"/>
    </row>
    <row r="262" spans="4:7" x14ac:dyDescent="0.25">
      <c r="F262" s="13"/>
      <c r="G262" s="13"/>
    </row>
    <row r="264" spans="4:7" x14ac:dyDescent="0.25">
      <c r="F264" s="13"/>
      <c r="G264" s="13"/>
    </row>
    <row r="266" spans="4:7" x14ac:dyDescent="0.25">
      <c r="F266" s="13"/>
      <c r="G266" s="13"/>
    </row>
    <row r="268" spans="4:7" x14ac:dyDescent="0.25">
      <c r="F268" s="13"/>
      <c r="G268" s="13"/>
    </row>
    <row r="270" spans="4:7" x14ac:dyDescent="0.25">
      <c r="F270" s="13"/>
      <c r="G270" s="13"/>
    </row>
    <row r="272" spans="4:7" x14ac:dyDescent="0.25">
      <c r="F272" s="13"/>
      <c r="G272" s="13"/>
    </row>
    <row r="274" spans="6:7" x14ac:dyDescent="0.25">
      <c r="F274" s="13"/>
      <c r="G274" s="13"/>
    </row>
    <row r="276" spans="6:7" x14ac:dyDescent="0.25">
      <c r="F276" s="13"/>
      <c r="G276" s="13"/>
    </row>
    <row r="278" spans="6:7" x14ac:dyDescent="0.25">
      <c r="F278" s="13"/>
      <c r="G278" s="13"/>
    </row>
    <row r="283" spans="6:7" x14ac:dyDescent="0.25">
      <c r="F283" s="13"/>
      <c r="G283" s="13"/>
    </row>
    <row r="285" spans="6:7" x14ac:dyDescent="0.25">
      <c r="F285" s="13"/>
      <c r="G285" s="13"/>
    </row>
    <row r="287" spans="6:7" x14ac:dyDescent="0.25">
      <c r="F287" s="13"/>
      <c r="G287" s="13"/>
    </row>
    <row r="289" spans="6:7" x14ac:dyDescent="0.25">
      <c r="F289" s="13"/>
      <c r="G289" s="13"/>
    </row>
    <row r="291" spans="6:7" x14ac:dyDescent="0.25">
      <c r="F291" s="13"/>
      <c r="G291" s="13"/>
    </row>
    <row r="293" spans="6:7" x14ac:dyDescent="0.25">
      <c r="F293" s="13"/>
      <c r="G293" s="13"/>
    </row>
    <row r="295" spans="6:7" x14ac:dyDescent="0.25">
      <c r="F295" s="13"/>
      <c r="G295" s="13"/>
    </row>
    <row r="297" spans="6:7" x14ac:dyDescent="0.25">
      <c r="F297" s="13"/>
      <c r="G297" s="13"/>
    </row>
  </sheetData>
  <mergeCells count="1">
    <mergeCell ref="A1:G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4B4B0138EF79428C31937ABFD7F29F" ma:contentTypeVersion="15" ma:contentTypeDescription="Create a new document." ma:contentTypeScope="" ma:versionID="72c1489c86448684c2e7c78b514d8307">
  <xsd:schema xmlns:xsd="http://www.w3.org/2001/XMLSchema" xmlns:xs="http://www.w3.org/2001/XMLSchema" xmlns:p="http://schemas.microsoft.com/office/2006/metadata/properties" xmlns:ns2="825d4380-7fc2-48e4-a0e7-6dd195df0031" xmlns:ns3="b208c744-9d0f-47c6-a986-42ad0856594c" targetNamespace="http://schemas.microsoft.com/office/2006/metadata/properties" ma:root="true" ma:fieldsID="c6e440e5023b3d9104313e70f2f2f37e" ns2:_="" ns3:_="">
    <xsd:import namespace="825d4380-7fc2-48e4-a0e7-6dd195df0031"/>
    <xsd:import namespace="b208c744-9d0f-47c6-a986-42ad085659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4380-7fc2-48e4-a0e7-6dd195df0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a7c68a5-68fe-412f-91c8-59b035540f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8c744-9d0f-47c6-a986-42ad085659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e06522-566e-480f-9cb8-20cde4289a16}" ma:internalName="TaxCatchAll" ma:showField="CatchAllData" ma:web="b208c744-9d0f-47c6-a986-42ad085659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08c744-9d0f-47c6-a986-42ad0856594c" xsi:nil="true"/>
    <lcf76f155ced4ddcb4097134ff3c332f xmlns="825d4380-7fc2-48e4-a0e7-6dd195df00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9E3DF2-30B5-4344-87B8-C03DF817A9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A5E3B3-20F7-4B8D-9821-9FB19ECB9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d4380-7fc2-48e4-a0e7-6dd195df0031"/>
    <ds:schemaRef ds:uri="b208c744-9d0f-47c6-a986-42ad085659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EE7297-61B8-45B2-B42A-E4020D6AF08C}">
  <ds:schemaRefs>
    <ds:schemaRef ds:uri="http://schemas.microsoft.com/office/2006/metadata/properties"/>
    <ds:schemaRef ds:uri="http://schemas.microsoft.com/office/infopath/2007/PartnerControls"/>
    <ds:schemaRef ds:uri="b208c744-9d0f-47c6-a986-42ad0856594c"/>
    <ds:schemaRef ds:uri="825d4380-7fc2-48e4-a0e7-6dd195df00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Tiara Smith</dc:creator>
  <cp:keywords/>
  <dc:description/>
  <cp:lastModifiedBy>Brionna Seldon</cp:lastModifiedBy>
  <cp:revision/>
  <cp:lastPrinted>2025-05-22T15:42:52Z</cp:lastPrinted>
  <dcterms:created xsi:type="dcterms:W3CDTF">2023-05-11T13:26:23Z</dcterms:created>
  <dcterms:modified xsi:type="dcterms:W3CDTF">2025-05-22T15:47:16Z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0x010100584B4B0138EF79428C31937ABFD7F29F</vt:lpwstr>
  </property>
  <property fmtid="{D5CDD505-2E9C-101B-9397-08002B2CF9AE}" pid="3" name="MediaServiceImageTags">
    <vt:lpwstr/>
  </property>
</Properties>
</file>